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280" windowHeight="12300" activeTab="1"/>
  </bookViews>
  <sheets>
    <sheet name="section I" sheetId="1" r:id="rId1"/>
    <sheet name="section II" sheetId="2" r:id="rId2"/>
    <sheet name="RECAPITULATION" sheetId="3" r:id="rId3"/>
  </sheets>
  <definedNames>
    <definedName name="_xlnm.Print_Area" localSheetId="0">'section I'!$A$2:$G$123</definedName>
  </definedNames>
  <calcPr fullCalcOnLoad="1"/>
</workbook>
</file>

<file path=xl/sharedStrings.xml><?xml version="1.0" encoding="utf-8"?>
<sst xmlns="http://schemas.openxmlformats.org/spreadsheetml/2006/main" count="618" uniqueCount="314">
  <si>
    <t>No.</t>
  </si>
  <si>
    <t>Opis</t>
  </si>
  <si>
    <t>Item Description</t>
  </si>
  <si>
    <t>Unit</t>
  </si>
  <si>
    <t>Quantity</t>
  </si>
  <si>
    <t>Unit price €</t>
  </si>
  <si>
    <t>Total</t>
  </si>
  <si>
    <t>I</t>
  </si>
  <si>
    <t>PRIPREMNI RADOVI</t>
  </si>
  <si>
    <t>PREPARATORY WORKS</t>
  </si>
  <si>
    <t>UKUPNO PRIPREMNI RADOVI</t>
  </si>
  <si>
    <t>TOTAL PREPARATORY WORKS</t>
  </si>
  <si>
    <t>II</t>
  </si>
  <si>
    <t>ZEMLJANI RADOVI</t>
  </si>
  <si>
    <t xml:space="preserve">EARTH WORKS </t>
  </si>
  <si>
    <t>UKUPNO ZEMLJANI RADOVI:</t>
  </si>
  <si>
    <t>TOTAL EARTH WORKS:</t>
  </si>
  <si>
    <t>SVEUKUPNO</t>
  </si>
  <si>
    <t>GRAND TOTAL</t>
  </si>
  <si>
    <t>L=1.6 km</t>
  </si>
  <si>
    <t>km</t>
  </si>
  <si>
    <t>1.2.</t>
  </si>
  <si>
    <t>F=3.2 ha</t>
  </si>
  <si>
    <t>ha</t>
  </si>
  <si>
    <t>1.3.</t>
  </si>
  <si>
    <t>F=5000 m2</t>
  </si>
  <si>
    <t>1.4.</t>
  </si>
  <si>
    <t>F=23908 m2</t>
  </si>
  <si>
    <t>1.5.</t>
  </si>
  <si>
    <t>1.6.</t>
  </si>
  <si>
    <t>F=23900 m2</t>
  </si>
  <si>
    <t>1.7.</t>
  </si>
  <si>
    <t xml:space="preserve">V=1000 m3                                                             </t>
  </si>
  <si>
    <t>2.1.</t>
  </si>
  <si>
    <t>2.2.</t>
  </si>
  <si>
    <t>2.3.</t>
  </si>
  <si>
    <t>2.4.</t>
  </si>
  <si>
    <t>2.7.</t>
  </si>
  <si>
    <t>2.8.</t>
  </si>
  <si>
    <t>2.9.</t>
  </si>
  <si>
    <t xml:space="preserve">V=4781.60 m3                                                             </t>
  </si>
  <si>
    <t>F=24430 m2</t>
  </si>
  <si>
    <t>V=695.91m3</t>
  </si>
  <si>
    <t>V=1728.90 m3</t>
  </si>
  <si>
    <t>V=13291.14 m3</t>
  </si>
  <si>
    <t>V=8016.25 m3</t>
  </si>
  <si>
    <t>V=17602.88 m3</t>
  </si>
  <si>
    <t>2.10.</t>
  </si>
  <si>
    <t>2.11.</t>
  </si>
  <si>
    <t>2.12.</t>
  </si>
  <si>
    <t>F=15914.48 m2</t>
  </si>
  <si>
    <t>V=3322.79 m3</t>
  </si>
  <si>
    <t>2.13.</t>
  </si>
  <si>
    <t>F=6137.76 m2</t>
  </si>
  <si>
    <t>2.14.</t>
  </si>
  <si>
    <t>2.15.</t>
  </si>
  <si>
    <t>F=1534.44 m2</t>
  </si>
  <si>
    <t>LIJEVA OBALA</t>
  </si>
  <si>
    <t>A</t>
  </si>
  <si>
    <t>DESNA OBALA</t>
  </si>
  <si>
    <t>F=6000 m2</t>
  </si>
  <si>
    <t>F=27035 m2</t>
  </si>
  <si>
    <t xml:space="preserve">V=1500 m3                                                             </t>
  </si>
  <si>
    <t xml:space="preserve">V=5407 m3                                                             </t>
  </si>
  <si>
    <t>F=25207 m2</t>
  </si>
  <si>
    <t>V=420 m3</t>
  </si>
  <si>
    <t>V=815.66 m3</t>
  </si>
  <si>
    <t>V=1745.85 m3</t>
  </si>
  <si>
    <t>V=350 m3</t>
  </si>
  <si>
    <t>V=12526.26 m3</t>
  </si>
  <si>
    <t>V=11595.14 m3</t>
  </si>
  <si>
    <t>V=20437.69 m3</t>
  </si>
  <si>
    <t>F=18271.19 m2</t>
  </si>
  <si>
    <t>V=3551.57 m3</t>
  </si>
  <si>
    <t>F=6198.48 m2</t>
  </si>
  <si>
    <t>F=1549.62 m2</t>
  </si>
  <si>
    <t>LIJEVA OBALA UKUPNO</t>
  </si>
  <si>
    <t>DESNA OBALA UKUPNO</t>
  </si>
  <si>
    <t>EARTH WORKS</t>
  </si>
  <si>
    <t xml:space="preserve">Sječa šiblja u pojasu izgradnje. U cijenu je uračunato sakupljanje, odlaganje na hrpe i paljenje istog .  </t>
  </si>
  <si>
    <t xml:space="preserve"> F=17449.6 m2</t>
  </si>
  <si>
    <t>V=5234.88 m3</t>
  </si>
  <si>
    <t xml:space="preserve">Izrada bankina na kruni širine 50 cm i debljine 30 cm sa nagibom kako je prikazano u normalnim profilima. U cijenu je uračunata izrada šljunčanih drenaža za odvodnju kolovozne konstrukcije i posteljice, dim. 10/50 cm na svakih 25 m.                                   0,50x0,30x2x4985,60
</t>
  </si>
  <si>
    <t>V=1495.7 m3</t>
  </si>
  <si>
    <t>Odvoz i deponovanje viška materijala nakon izvedenih radova na deponiju koju odredi Nadzorni organ   .</t>
  </si>
  <si>
    <t>Transport and deposition of the surplus material after performed works  at the dump designated by Supervisory body.</t>
  </si>
  <si>
    <t>(3165.20+53307.20)1.05</t>
  </si>
  <si>
    <t>III</t>
  </si>
  <si>
    <t>OSTALI RADOVI</t>
  </si>
  <si>
    <t>OTHER WORKS</t>
  </si>
  <si>
    <t xml:space="preserve">Rekonstrukcija pijezometara na stacionaži km 0+158,60  u skladu sa rekonstrukcijom samog nasipa. Radovima su obuhvaćena 4 pijezometra sa  opremom.                                  </t>
  </si>
  <si>
    <t>UKUPNO OSTALI RADOVI:</t>
  </si>
  <si>
    <t>TOTAL OTHER WORKS:</t>
  </si>
  <si>
    <t>REKAPITULACIJA "A"</t>
  </si>
  <si>
    <t>RECAPITULATION "A"</t>
  </si>
  <si>
    <t>SVEUKUPNO "A"</t>
  </si>
  <si>
    <t>GRAND TOTAL "A"</t>
  </si>
  <si>
    <t>Mašinsko skidanje humusa u sloju od 20 cm sa terena na kojem se izvodi projektovana rampa. Iskopani humus deponovati sa strane odakle će se kasnije upotrijebiti za humiziranje pokosa rampe.                           Obračun po m2.</t>
  </si>
  <si>
    <t>F=133.90 m2</t>
  </si>
  <si>
    <t>Mašinsko grubo i fino planiranje i komprimiranje terena na kojem se izvodi projektovana rampa.                  Obračun po m2.</t>
  </si>
  <si>
    <t>F=175.50 m2</t>
  </si>
  <si>
    <t>V=59.50 m3</t>
  </si>
  <si>
    <t>Izrada bankina od materijala iz iskopa. Bankine se rade u slojevima uz potrebno nabijanje, planiranje i komprimiranje.                                                 Obračun po m3.</t>
  </si>
  <si>
    <t>V=12.50 m3</t>
  </si>
  <si>
    <t>Nabavka i transport šljunka  za izradu kolovoza širine 3,50 m. Kolovoz raditi u dva sloja i to od šljunka (prirodne granulacije) debljine d=27 cm u uvaljanom stanju i završnog sloja od kamene sitnježi deb.=3 cm sa komprimiranjem do zbijenosti  50 MPa. Obračun po m3.</t>
  </si>
  <si>
    <t>Supply and transport of gravel for the 3.50m wide carriageway. The carriageway will be constructed in two layers: gravel (natural granulation) 27 cm thick in rolled condition, and a final layer of stone chippings 3 cm thick including compaction to 50 MPa. Calculation per m3.</t>
  </si>
  <si>
    <t>V=41.00 m3</t>
  </si>
  <si>
    <t xml:space="preserve">Mašinsko, grubo i fino planiranje pokosa rampe.                                     Obračun po m2. </t>
  </si>
  <si>
    <t xml:space="preserve">Mechanical coarse and fine grading of ramp slopes.                                     Calculation per m2. </t>
  </si>
  <si>
    <t>F=46.70 m2</t>
  </si>
  <si>
    <t xml:space="preserve">Humiziranje i zatravljivanje pokosa rampe sa humusnim materijalom privremeno deponovanim sa strane nasipa.                                             Obračun po m2. </t>
  </si>
  <si>
    <t>Radionička izrada i ugradanja metalnih rampi sa mehanizmom za zaključavanje. (2 kom)</t>
  </si>
  <si>
    <t>Workshop fabrication and installation of metal ramps including a locking mechanism. (2 pcs.)</t>
  </si>
  <si>
    <t>Paušalno</t>
  </si>
  <si>
    <t>UKUPNO RAMPA BR.1:</t>
  </si>
  <si>
    <t>F=240.90 m2</t>
  </si>
  <si>
    <t>F=197.10 m2</t>
  </si>
  <si>
    <t>V=68.20 m3</t>
  </si>
  <si>
    <t>Construction of shoulders using excavated material. The shoulders will be constructed in layers including required compaction, grading and compression.                                                 Calculation per m3.</t>
  </si>
  <si>
    <t>V=14.00 m3</t>
  </si>
  <si>
    <t>V=46.00 m3</t>
  </si>
  <si>
    <t>F=48.80 m2</t>
  </si>
  <si>
    <t>UKUPNO RAMPA br.2:</t>
  </si>
  <si>
    <t>F=91.00 m2</t>
  </si>
  <si>
    <t>F=62.70 m2</t>
  </si>
  <si>
    <t>V=39.20 m3</t>
  </si>
  <si>
    <t>V=2.10 m3</t>
  </si>
  <si>
    <t>V=18.80 m3</t>
  </si>
  <si>
    <t>F=11.10 m2</t>
  </si>
  <si>
    <t>UKUPNO RAMPA br.3:</t>
  </si>
  <si>
    <t>REKAPITULACIJA "B"</t>
  </si>
  <si>
    <t>RECAPITULATION "B"</t>
  </si>
  <si>
    <t>RAMPA br. 1</t>
  </si>
  <si>
    <t>RAMPA br. 2</t>
  </si>
  <si>
    <t>RAMPA br. 3</t>
  </si>
  <si>
    <t>SVEUKUPNO "B"</t>
  </si>
  <si>
    <t>GRAND TOTAL "B"</t>
  </si>
  <si>
    <t>LS</t>
  </si>
  <si>
    <t>B</t>
  </si>
  <si>
    <t>SVEUKUPNO A+B</t>
  </si>
  <si>
    <t>GRAND TOTAL A+B</t>
  </si>
  <si>
    <t>Opis radova</t>
  </si>
  <si>
    <t>Description</t>
  </si>
  <si>
    <t>LEFT BANK</t>
  </si>
  <si>
    <t>RIGHT BANK</t>
  </si>
  <si>
    <t>LEFT BANK TOTAL</t>
  </si>
  <si>
    <t>RIGHT BANK TOTAL</t>
  </si>
  <si>
    <t xml:space="preserve">PROVISIONAL SUM (5%) </t>
  </si>
  <si>
    <t>REZERVA (5%)</t>
  </si>
  <si>
    <t>GRAND TOTAL (€)</t>
  </si>
  <si>
    <t>Vrijednost/Value (€)</t>
  </si>
  <si>
    <t>1.1.</t>
  </si>
  <si>
    <t>2.2</t>
  </si>
  <si>
    <t>2.5.</t>
  </si>
  <si>
    <t>2.6.</t>
  </si>
  <si>
    <t>3.1.</t>
  </si>
  <si>
    <t>3.2.</t>
  </si>
  <si>
    <t>Mechanical removal of a 20 cm topsoil layer from the terrain on which the design ramp is being constructed. The excavated topsoil will be deposited on the side, to be used later for topsoiling of the embankment slope. Calculation per m2.</t>
  </si>
  <si>
    <t>Mechanical coarse and fine grading and compaction of the terrain where the design ramp is being constructed. Calculation per m2.</t>
  </si>
  <si>
    <t xml:space="preserve">Topsoiling and grassing of ramp slopes using topsoil material temporarily deposited on the side of the embankment. Calculation per m2. </t>
  </si>
  <si>
    <t xml:space="preserve">Humiziranje i zatravljivanje pokosa rampe sa humusnim materijalom privremeno deponovanim sa strane nasipa. Obračun po m2. </t>
  </si>
  <si>
    <t>RAMPA br. 1
KM 0+323.80</t>
  </si>
  <si>
    <t xml:space="preserve">I </t>
  </si>
  <si>
    <t>RAMP No. 1
KM 0+323.80</t>
  </si>
  <si>
    <t>1.8.</t>
  </si>
  <si>
    <t>RAMPA br. 2
KM 3+668.40</t>
  </si>
  <si>
    <t>RAMP No. 2
KM 3+668.40</t>
  </si>
  <si>
    <t>RAMP No. 3
KM 4+985.60</t>
  </si>
  <si>
    <t>RAMPA br. 3
KM 4+985.60</t>
  </si>
  <si>
    <t>3.3.</t>
  </si>
  <si>
    <t>3.4.</t>
  </si>
  <si>
    <t>3.5.</t>
  </si>
  <si>
    <t>3.6.</t>
  </si>
  <si>
    <t>3.7.</t>
  </si>
  <si>
    <t>3.8.</t>
  </si>
  <si>
    <t>RAMP No. 1</t>
  </si>
  <si>
    <t>RAMP No. 2</t>
  </si>
  <si>
    <t>RAMP No. 3</t>
  </si>
  <si>
    <t>ZBIRNA REKAPITULACIJA
Dionice km 22+272 - 27+117</t>
  </si>
  <si>
    <t>SUMMARY RECAPITULATION
Section km 22+272 - 27+117</t>
  </si>
  <si>
    <t>UKUPNO I+II</t>
  </si>
  <si>
    <t>TOTAL I+II (€)</t>
  </si>
  <si>
    <t>GLAVNI RADOVI</t>
  </si>
  <si>
    <t>MAIN WORKS</t>
  </si>
  <si>
    <t xml:space="preserve">OBJEKTI  </t>
  </si>
  <si>
    <t xml:space="preserve">FACILITIES  </t>
  </si>
  <si>
    <t xml:space="preserve">LS </t>
  </si>
  <si>
    <t xml:space="preserve">RECAPITULATION ODZACKA POSAVINA </t>
  </si>
  <si>
    <t xml:space="preserve">Reconstruction of piezometers at chainage km 0+158.60 in accordance with the reconstruction of the embankment itself. The works include 4 piezometers with equipment.                                  </t>
  </si>
  <si>
    <t>Lump sum</t>
  </si>
  <si>
    <t xml:space="preserve">Sječa šiblja i ostalog niskog rastinja prečnika do Φ 10 cm duž trase nasipa u širini pojasa izgradnje, sa skupljanjem na gomile i spaljivanjem.                                                             Obračun po m2                           </t>
  </si>
  <si>
    <t xml:space="preserve">Cutting shrubs and other bush with a diameter of up to Φ10 cm along the embankment route in the width of the construction area, including piling and incinerating.                                           Calculation per m2                           </t>
  </si>
  <si>
    <t>Sječenje stabala na površinama pojasa izgradnje nasipa, sa rezanjem na propisane dužine, utovarom, transportom i deponovanjem na mjesto van pojasa radova, koje odredi Investitor. Nove i stare panjeve mehanički povaditi, uto variti i odvesti van pojasa radova na mjesto koje odredi Nadzorni organ. Ponuđač će na terenu utvrditi obraslost površina ; * zahvaćenih radovima te u skladu sa normama i tehničkim uslovima formirati jediničnu cijenu za obračun po 1 m2.                              Obračun po m2</t>
  </si>
  <si>
    <t>Skidanje humusa i ostalih površinskih materijala sa organskim primjesama, na površinama predviđenim za pozajmište materijala, mašinski, do 40 cm dubine, transport i deponovanje u stranu. Jediničnom cijenom obuhvatiti i troškove uređenja pozajmišta nakon završetka radova.                                                                               Obračun po m3</t>
  </si>
  <si>
    <t>Removing topsoil and other surface material with organic impurities, on the area planned for the borrow pit, using machinery, up to 40 cm in depth, including transport and disposal on the side. The unit price will also include the costs of borrow pit restoration following completion of works.                                                         Calculation per m3</t>
  </si>
  <si>
    <t>Mašinsko skidanje humusa na trasi radova do dubine 20 cm, odnosno do dubine potpunog odstranjenja, sa krune i kosina postojećeg nasipa i temeljne plohe nasipa unutar sanaciomh radova sa riječne i branjene strane, sa utovarom i transportom na deponije humusa van pojasa gradnje radi ponovne upotrebe.                         Obračun po m3</t>
  </si>
  <si>
    <t>Mechanical removal of topsoil on the works route to the depth of 20 cm or to the depth required for complete removal, from the crest and slopes of the existing embankment and the foundation plate of the embankment, as part of remedial works on the river and defence sides, including loading and transport to a topsoil landfill outside the works zone in order to reuse the topsoil material.                             Calculation per m3</t>
  </si>
  <si>
    <t>Obrada podtla prije nasipanja konstrukcije nasipa valjanjem vibracionim valjcima do zbijenosti 95 % po standardnom Proktorovom postupku.                                                                     Obračun po m2</t>
  </si>
  <si>
    <t>Treatment of subsoil before filling of the embankment structure, by rolling with vibrating rollers to reach compaction of 95 % according to the standard Proctor test.                                                                         Calculation per m2</t>
  </si>
  <si>
    <t>Mašinski iskop materijala II - III kategorije za drenažni jarak, sa obradom kosina, utovarom, odvozom i zatrpavanjem materijalnih rovova duž trase nasipa. Srednja transportna dužina je 10 m. Obračun količina je izvršen prema normalnom i poprečnim profilima.                                                                                       Obračun po m3</t>
  </si>
  <si>
    <t>Mechanical excavation of category 2 - 3 material for the drainage ditch, including treatment of slopes, with loading, transport and backfilling of material trenches along the embankment route. Mean transportation length is 10 m. Calculation of quantities is done per the normal section and cross sections.                                                                                        Calculation per m3</t>
  </si>
  <si>
    <t>Izrada šljunkovito - pjeskovitog filtera sa iskopom u pozajmištu, utovarom, odvozom, razastiranjem u slojeve visine do 30 cm i nabijanjem do projektom zahtijevane zbijenosti. Obračun količina je izvršen prema normalnom i poprečnim profilima. Srednja transportna dužina je 10 Km. Dren se sastoji iz donjeg sloja granulacije 2 -4 mm, debljine 20 cm i gornjeg sloja granulacije 0,2 - 0,4 mm debljine 30 cm.                                                                                        Obračun po m3</t>
  </si>
  <si>
    <t>Construction of a gravel-sand filter including excavation at the borrow pit, loading, transport and spreading in layers of up to 30 cm, and compacting to reach the design level of compaction. Calculation of quantities is done per the normal section and cross sections. Mean transportation length is 10 km. The drainage consists of a 20 cm lower layer with the granulation of 2-4 mm, and a 30 cm upper layer with the granulation of 0.2-0-4 mm.                                                                                        Calculation per m3</t>
  </si>
  <si>
    <t>Mašinski iskop krune nasipa do cca 1.00 m ispod postojeće nivelete, sa stepenastim zasijecanjem kosina prema normalnim profilima. Kvalitetan iskopani materijal ugraditi u rekonstruisani dio nasipa (prelaganje materijala), a nekvalitetni deponirati u materijalne rovove duž trase. Obračun količina je izvršen prema normalnom i poprečnim profilima.                                                               Obračun po m3</t>
  </si>
  <si>
    <t>Mechanical excavation of the embankment crest up to approx. 1.00 m below the existing finished level, including benching of the slopes according to normal sections. Excavated material of appropriate quality will be installed in the reconstructed part of the embankment (transfer of material), while low quality material will be disposed of into material trenches along the route. Calculation of quantities is done per the normal section and cross sections.                                                               Calculation per m3</t>
  </si>
  <si>
    <t>Mašinski iskop materijala III kategorije, predviđenog za izradu nasipa, u širokom otkopu, u pozajmištu, sa utovarom, dovozom i istresanjem materijala duž trase nasipa na mjesto ugradnje. Srednja transportna dužina je 2 K m. Obračun količina je izvršen prema normalnom i poprečnim profilima. Koeficijent rastresitosti 1,05.                                  Obračun po m3</t>
  </si>
  <si>
    <t>Mechanical excavation of category 3 material, planned for use in embankment construction, in bulk excavation at the borrow pit, including loading, transport and unloading of material along the embankment route at the place of installation. Mean transportation length is 2 km. Calculation of quantities is done per the normal section and cross sections. Bulking coefficient 1.05.                                  Calculation per m3</t>
  </si>
  <si>
    <t>Grubo i fino planiranje kosina nasipa odgovarajućom mehanizacijom.                                     Obračun po m2</t>
  </si>
  <si>
    <t>Coarse and fine grading of embankment slopes using appropriate machinery.                                      Calculation per m2</t>
  </si>
  <si>
    <t>Zatrpavanje starih materijalnih rovova sa vodne strane nasipa, mašinski, korištenjem svih viškova materijala iz rekonstrukcije Jedinična cijena sadrži utovar i transport materijala prosiječno 100 m, grubo planiranje i zbijanje materijala u slojevima visine 30 cm u svemu prema profilima.                                                         Obračun po m3</t>
  </si>
  <si>
    <t>Mechanical backfilling of old material trenches on the water side of the embankment, using all excess material from the reconstruction. The unit price will include loading and transport of material over 100 m on average, coarse grading and compaction of material in 30 cm layers, all in accordance with cross sections.                                                         Calculation per m3</t>
  </si>
  <si>
    <t>Grubo i fino planiranje posteljice kolovoza na kruni nasipa i zbijanje do zbijenosti min Ms= 20 MN/m2 u svemu prema tehničkim uslovima u projektu.                                                      Obračun po m2</t>
  </si>
  <si>
    <t>Coarse and fine grading of carriageway bedding on the embankment crest and compacting to reach min. compaction of Ms= 20 MN/m2, all in accordance with technical requirements from the design.               
                                        Calculation per m2</t>
  </si>
  <si>
    <t>Izrada šljunačanog kolovoza na kruni nasipa, širine 4,00 m, nosivi sloj od negranulisanog šljunka visine 27 cm i habajući sloj visine 3 cm od kamene sitnježi.Slojeve treba ravnomjerno razastrijeti i dobro uvaljati tako da se dobije ravna površina sa poprečnim nagibom prema poprečnim profilima u projektu. Zahtijevana zbijenost je Ms = 60 MN/m2.                                                                                             Obračun po m2</t>
  </si>
  <si>
    <t>Construction of gravel carriageway on the embankment crest, 4.00 m wide, with a 27 cm base course of non-granulated gravel and a 3 cm wearing course of stone chippings. The courses should be evenly spread and well-rolled in order to achieve a flat surface with a transversal inclination according to cross sections in the design. The required compaction is Ms = 60 MN/m2.                                                                                              Calculation per m2</t>
  </si>
  <si>
    <t>Izrada bankina na kruni nasipa širine 50 cm i visine sloja 30 cm, sa nagibom kako je prikazano na poprečnim profilima. Jedinična cijena sadrži i izradu šljunčane drenaže dimenzija 10x50 cm na svakih 25 m za odvodnju kolovozne konstrukcije i posteljice kolovoza, sa nagibom na branjenu stranu.                                                                                                 Obračun po m2</t>
  </si>
  <si>
    <t>Construction of shoulders on the embankment crest, 50 cm wide and in a 30 cm layer, inclined as shown on cross sections. The unit price will include construction of gravel drainage measuring 10x50 cm spaced at 25 m for drainage of the carriageway structure and carriageway bedding, inclined toward the defence side.                                                                                                 Calculation per m2</t>
  </si>
  <si>
    <t>Geodetski radovi na detaljnom obilježavanju površina koje će se koristiti za pozajmište materijala za izradu nasipa .                                                                       Obračun po ha</t>
  </si>
  <si>
    <t>Geodetic works on detailed marking of areas to be used for the borrow pit for embankment construction.                                                                          Calculation per ha</t>
  </si>
  <si>
    <t>Sječa šiblja i ostalog niskog rastinja prečnika do Φ10 cm na lokalitetu predviđenog pozajmišta, sa sakupljanjem na gomile i spaljivanjem.                                         Obračun po m2</t>
  </si>
  <si>
    <t>Cutting shrubs and other bush with a diameter of up to Φ10 cm on the location of the planned borrow pit, including piling and incinerating.                                         Calculation per m2</t>
  </si>
  <si>
    <t xml:space="preserve">Sječa šiblja i ostalog niskog rastinja prečnika do Φ 10 cm duž trase nasipa u širini pojasa izgradnje, sa skupljanjem na gomile i spaljivanjem.                                                               Obračun po m2                           </t>
  </si>
  <si>
    <t xml:space="preserve">Cutting shrubs and other bush with a diameter of up to Φ10 cm along the embankment route in the width of the construction area, including piling and incinerating.                                                        Calculation per m2                           </t>
  </si>
  <si>
    <t xml:space="preserve">Sječenje stabala na površinama predviđenim za pozajmište, sa rezanjem na propisane dužine, utovarom, transportom i deponovanjem na mjesto koje odredi Investitor, van pojasa radova,. Nove i stare panjeve i odvesti van pojasa radova na mjesto koje odredi Nadzorni organ. Ponuđač će na terenu utvrditi obraslost površina zahvaćenih radovima te u skladu sa normama i tehničkim uslovima formirati jediničnu cijenu za obračun po 1 m2.                                     Obračun po m2    </t>
  </si>
  <si>
    <t>Sječenje stabala na površinama pojasa izgradnje nasipa, sa rezanjem na propisane dužine, utovarom, transportom i deponovanjem na mjesto van pojasa radova, koje odredi Investitor. Nove i stare panjeve mehanički povaditi, uto variti i odvesti van pojasa radova na mjesto koje odredi Nadzorni organ. Ponuđač će na terenu utvrditi obraslost površina ; * zahvaćenih radovima te u skladu sa normama i tehničkim uslovima formirati jediničnu cijenu za obračun po 1 m2.                                Obračun po m2</t>
  </si>
  <si>
    <t>Skidanje humusa i ostalih površinskih materijala sa organskim primjesama, na površinama predviđenim za pozajmište materijala, mašinski, do 40 cm dubine, transport i deponovanje u stranu. Jediničnom cijenom obuhvatiti i troškove uređenja pozajmišta nakon završetka radova.                                                          Obračun po m3</t>
  </si>
  <si>
    <t>Removing topsoil and other surface material with organic impurities, on the area planned for the borrow pit, using machinery, up to 40 cm in depth, including transport and disposal on the side. The unit price will also include the costs of borrow pit restoration following completion of works.                                                          Calculation per m3</t>
  </si>
  <si>
    <t>Mašinsko skidanje humusa na trasi radova do dubine 20 cm, odnosno do dubine potpunog odstranjenja, sa krune i kosina postojećeg nasipa i temeljne plohe nasipa unutar sanaciomh radova sa riječne i branjene strane, sa utovarom i transportom na deponije humusa van pojasa gradnje radi ponovne upotrebe.                             Obračun po m3</t>
  </si>
  <si>
    <t>Obrada podtla prije nasipanja konstrukcije nasipa valjanjem vibracionim valjcima do zbijenosti 95 % po standardnom Proktorovom postupku.                                                                         Obračun po m2</t>
  </si>
  <si>
    <t>Mašinski iskop materijala II kategorije za rov glinenog čepa, sa utovarom, odvozom i popunjavanjem neravnina na vodnoj strani trase nasipa. Obračun količina je izvršen prema normalnom i poprečnim profilima.  Obračun po m3</t>
  </si>
  <si>
    <t>Mechanical excavation of category 2 material for the impervious blanket trench, including loading, transport and filling of uneven areas on the water side of the embankment route.                                    Calculation of quantities is done per the normal section and cross sections.  Calculation per m3</t>
  </si>
  <si>
    <t>Izrada glinenog čepa u nožici nasipa materijalom iz pozajmišta, sa iskopom u pozajmištu, utovarom, transportom do mjesta ugradnje, razastiranjem u slojeve i ručnim nabijanjem do projektom zahtijevane zbijenosti.Srednja transportna dužina je 2 km. Obračun količina je izvršen prema normalnom i poprečnim srofilima.                                                                            Obračun po m3</t>
  </si>
  <si>
    <t>Construction of an impervious blanket in the embankment toe using material from the borrow pit, including excavation at the borrow pit, loading, transport to the place of installation, spreading into layers and manual compacting to reach the design level of compaction.Mean transportation length is 2 km. Calculation of quantities is done per the normal section and cross sections.                                                                            Calculation per m3</t>
  </si>
  <si>
    <t>Mašinski iskop krune nasipa do cca 1.00 m ispod postojeće nivelete, sa stepenastim zasijecanjem kosina prema normalnim profilima. Kvalitetan iskopani materijal ugraditi u rekonstruisani dio nasipa (prelaganje materijala), a nekvalitetni deponirati u materijalne rovove duž trase. Obračun količina je izvršen prema normalnom i poprečnim profilima.                                                              Obračun po m3</t>
  </si>
  <si>
    <t>Mechanical excavation of category 3 material, planned for use in embankment construction, in bulk excavation at the borrow pit, including loading, transport and unloading of material along the embankment route at the place of installation. Mean transportation length is 2 km. Calculation of quantities is done per the normal section and cross sections. Bulking coefficient 1.05.                                 Calculation per m3</t>
  </si>
  <si>
    <t>Grubo i fino planiranje kosina nasipa odgovarajućom mehanizacijom.                                      Obračun po m2</t>
  </si>
  <si>
    <t>Coarse and fine grading of embankment slopes using appropriate machinery.                                    Calculation per m2</t>
  </si>
  <si>
    <t>Mechanical backfilling of old material trenches on the water side of the embankment, using all excess material from the reconstruction. The unit price will include loading and transport of material over 100 m on average, coarse grading and compaction of material in 30 cm layers, all in accordance with cross sections.                                                          Calculation per m3</t>
  </si>
  <si>
    <t>Grubo i fino planiranje posteljice kolovoza na kruni nasipa i zbijanje do zbijenosti min Ms= 20 MN/m2 u svemu prema tehničkim uslovima u projektu.                                                       Obračun po m2</t>
  </si>
  <si>
    <t>Izrada bankina na kruni nasipa širine 50 cm i visine sloja 30 cm, sa nagibom kako je prikazano na poprečnim profilima. Jedinična cijena sadrži i izradu šljunčane drenaže dimenzija 10x50 cm na svakih 25 m za odvodnju kolovozne konstrukcije i posteljice kolovoza, sa nagibom na branjenu stranu.                                                                                                Obračun po m2</t>
  </si>
  <si>
    <t xml:space="preserve">Mašinski otkop krune postojećeg nasipa (KM 0+000-4+985.60), te stepenasto zasjecanje pokosa postojećeg nasipa, prema poprečnim profilima kao i normalnom profilu. Iskopani materijal će se odvoziti na deponiju koju odredi Nadzorni organ).      </t>
  </si>
  <si>
    <t xml:space="preserve">Mechanical excavation of the crown of the existing embankmet (KM 0+000-4+985.60), and steplike indenting of the slope of existing embankment towards the transversal profiles as well as the normal profile. Excavated material shall be transported to the dump designated by Supervisory body.      </t>
  </si>
  <si>
    <t xml:space="preserve">Izrada rekonstruisanog nasipa od vodonepropusnog materijala iz pozajmišta.
Ovaj rad obuhvata razastiranje, grubo odnosno fino planiranje i zbijanje materijala u slojevima debljine max 30 cm odgovarajućom mehanizacijom. Svaki sloj mora biti zbijen u punoj širini do projektom predviđene zbijenosti.  Nasipanje materijala treba vršiti na prethodno pripremljeno tlo ili niže izvedeni sloj. Svaki sloj će se u podužnom smislu razastirati horizontalno, a u poprečnom sa padom.                                                   U cijenu je uračunata priprema podloge, transport iz pozajmišta materijala, kao i izrada privremenih rampi, a u svemu prema tehničkim uslovima izvođenja radova.
</t>
  </si>
  <si>
    <t xml:space="preserve">Construction of the reconstructed embankment using the water-impermeable material from the borrow pit.
These works include spreading, coarse and fine grading and compacting of the material in layers of max. 30 cm by using appropriate machinery. Each layer must be compacted in the full width to reach the design level of compaction.  The filling of material should be done on the previously prepared soil or the completed lower layer. Each layer will be spread horizontally in the longitudinal direction, and at an inclination in the transverse direction.                                                   The price includes preparation of the surface, transport of material from the borrow pit, as well as construction of temporary ramps, all in accordance with technical requirements for the execution of works.
</t>
  </si>
  <si>
    <t xml:space="preserve">Mašinsko, grubo i fino planiranje  ravnih i kosih površina nasipa.     </t>
  </si>
  <si>
    <t xml:space="preserve">Mechanical coarse and fine grading of flat and sloped surfaces of the embankment.      </t>
  </si>
  <si>
    <t xml:space="preserve">Humiziranje i zatravljivanje ravnih i kosih površina nasipa predviđenih projektom. Koristi se ranije skinut i deponovan humus.    </t>
  </si>
  <si>
    <t xml:space="preserve">Topsoiling and grassing of flat and sloped surfaces of the embankment as provided in the design. Previously removed and deposited topsoil will be used.     </t>
  </si>
  <si>
    <t>Izrada rekonstruisanog nasipa od vodonepropusnog materijala iz pozajmišta. Ovaj rad obuhvata razastiranje, grubo odnosno fino planiranje i zbijanje materijala u slojevima od 30 cm odgovarajućom mehanizacijom.U svemu prema opisu u stavci 2.3. (izrada rekonstruisanog nasipa).                                                 Obračun po m3.</t>
  </si>
  <si>
    <t>Construction of the reconstructed embankment using the water-impermeable material from the borrow pit. These works include spreading, coarse and fine grading and compacting of the material in layers of 30 cm by using appropriate machinery.All works according to description of item 2.3. (construction of the reconstructed embankment).                                                 Calculation per m3.</t>
  </si>
  <si>
    <t>Mašinski iskop materijala III kategorije, predviđenog za izradu nasipa, u širokom otkopu, u pozajmištu, sa utovarom, dovozom i istresanjem materijala duž trase nasipa na mjesto ugradnje. Srednja transportna dužina je 2 km. Obračun količina je izvršen prema normalnom i poprečnim profilima. Koeficijent rastresitosti 1,05.                                  Obračun po m3</t>
  </si>
  <si>
    <t>Izrada rekonstruiranog dijela nasipa ugradnjom materijala iz iskopa i pozajmišta  sa razastiranjem i planiranjem materijala u slojeve visine do 30 cm i nabijanjem odgovarajućom mehanizacijom u punoj širini sloja, do bijenosti 95 % po standardnom Proktorovom postupku. Svaki sloj treba izvesti u podužnom smjeru bez nagiba, a u poprečnom smjeru sa nagibom 2 % prema nožici nasipa, kako je zahtijevano projektom. Privremne rampe i ostale prateće radove uračunati u jediničnu cijenu. Obračun količina je izvršen prema normalnom i poprečnim profilima.                               Obračun po m3</t>
  </si>
  <si>
    <t>Construction of the reconstructed part of the embankment by installing material from the excavation and the borrow pit  including spreading and grading of material in layers up to 30 cm high and compacting with appropriate machinery in the full width of the layer, to reach compaction of 95 % according to the standard Proctor test. Each layer should be constructed without inclination in the longitudinal direction, and with a 2 % inclination in the transverse direction toward the embankment toe, as per design requirements. Temporary ramps and any other related works will be included in the unit price. Calculation of quantities is done per the normal section and cross sections.                               Calculation per m3</t>
  </si>
  <si>
    <t>Humuziranje i zatravljivanje horizontalnih i kosih površina nasipa prema projektu. Koristiti ranije skinut i deponovani humus.                                                                    Obračun po m2</t>
  </si>
  <si>
    <t>Topsoiling and grassing of horizontal and sloped surfaces of the embankment according to the design. Previously removed and deposited topsoil will be used.                                                                     Calculation per m2</t>
  </si>
  <si>
    <t>Izrada rekonstruiranog dijela nasipa ugradnjom materijala iz iskopa i pozajmišta sa razastiranjem i planiranjem materijala u slojeve visine do 30 cm i nabijanjem odgovarajućom mehanizacijom u punoj širini sloja, do bijenosti 95 % po standardnom Proktorovom postupku. Svaki sloj treba izvesti u podužnom smjeru bez nagiba, a u poprečnom smjeru sa nagibom 2 % prema nožici nasipa, kako je zahtijevano projektom. Privremne rampe i ostale prateće radove uračunati u jediničnu cijenu. Obračun količina je izvršen prema normalnom i poprečnim profilima.                               Obračun po m3</t>
  </si>
  <si>
    <t>Construction of the reconstructed part of the embankment by installing material from the excavation and the borrow pit including spreading and grading of material in layers up to 30 cm high and compacting with appropriate machinery in the full width of the layer, to reach compaction of 95 % according to the standard Proctor test. Each layer should be constructed without inclination in the longitudinal direction, and with a 2 % inclination in the transverse direction toward the embankment toe, as per design requirements. Temporary ramps and any other related works will be included in the unit price. Calculation of quantities is done per the normal section and cross sections.                               Calculation per m3</t>
  </si>
  <si>
    <t>Humuziranje i zatravljivanje horizontalnih i kosih površina nasipa prema projektu. Koristiti ranije skinut i deponovan humus.                                               Obračun po m2</t>
  </si>
  <si>
    <t>Topsoiling and grassing of horizontal and sloped surfaces of the embankment according to the design. Previously removed and deposited topsoil will be used.                                                 Calculation per m2</t>
  </si>
  <si>
    <t xml:space="preserve">Unit prices to be offered have to include all mentioned works, material with usual dispersion, external and internal transport, storage and keeping of material at the construction site, scaffolding and paneling for performing of works, water, lighting, fuel and energy for machinery as applicable, as well as the obligation to ensure the rights to use borrow pits as appropriate. All works should be carried out in accordance with technical requirements as per Technical Specicications. The Contractor is responsible for selection of the borrow pits to be done with the assistance of the Project Beneficiary (Please refer to the Technical Specifications). </t>
  </si>
  <si>
    <t xml:space="preserve">Cutting of shrubs in the construction area. The price includes gathering, piling and burning of the shrubs.  </t>
  </si>
  <si>
    <t xml:space="preserve">Mašinsko skidanje humusa u sloju od 20 cm, odnosno do dubine njegovog potpunog odstranjivanja. Humus se skida sa krune i kosina postojećeg nasipa i odlaže van pojasa gradnje. Humus će se upotrijebiti  za humiziranje krune i kosina rekonstruisanog nasipa.   </t>
  </si>
  <si>
    <t xml:space="preserve">Mechanical removal of topsoil in a 20 cm layer, i.e. to the depth required for its complete removal. The topsoil will be removed from the crest and slopes of the existing embankment and will be deposited outside the construction area. The topsoil will be used for the topsoiling of the crest and slopes of the reconstructed embankment.   </t>
  </si>
  <si>
    <t xml:space="preserve">Construction of shoulders on the crest, 50 cm wide and 30 cm thick, inclined as shown on normal sections. The price includes construction of the gravel drainage system for drainage of the carriageway structure and bedding, measuring 10/50 cm spaced at 25 m.                                   0,50x0,30x2x4985,60
</t>
  </si>
  <si>
    <t>TOTAL RAMP NO. 1:</t>
  </si>
  <si>
    <t>TOTAL RAMP No. 2:</t>
  </si>
  <si>
    <t xml:space="preserve">Topsoiling and grassing of ramp slopes using topsoil material temporarily deposited on the side of the embankment.                                             Calculation per m2. </t>
  </si>
  <si>
    <t>TOTAL RAMP No. 3:</t>
  </si>
  <si>
    <r>
      <t>Obračun po km</t>
    </r>
    <r>
      <rPr>
        <vertAlign val="superscript"/>
        <sz val="12"/>
        <color indexed="8"/>
        <rFont val="Arial"/>
        <family val="2"/>
      </rPr>
      <t>2</t>
    </r>
  </si>
  <si>
    <r>
      <t>Calculation per km</t>
    </r>
    <r>
      <rPr>
        <vertAlign val="superscript"/>
        <sz val="12"/>
        <color indexed="8"/>
        <rFont val="Arial"/>
        <family val="2"/>
      </rPr>
      <t>2</t>
    </r>
  </si>
  <si>
    <r>
      <t>km</t>
    </r>
    <r>
      <rPr>
        <vertAlign val="superscript"/>
        <sz val="12"/>
        <color indexed="8"/>
        <rFont val="Arial"/>
        <family val="2"/>
      </rPr>
      <t>2</t>
    </r>
  </si>
  <si>
    <r>
      <t>m</t>
    </r>
    <r>
      <rPr>
        <vertAlign val="superscript"/>
        <sz val="12"/>
        <color indexed="8"/>
        <rFont val="Arial"/>
        <family val="2"/>
      </rPr>
      <t>2</t>
    </r>
  </si>
  <si>
    <r>
      <t>Obračun po m</t>
    </r>
    <r>
      <rPr>
        <vertAlign val="superscript"/>
        <sz val="12"/>
        <color indexed="8"/>
        <rFont val="Arial"/>
        <family val="2"/>
      </rPr>
      <t>3</t>
    </r>
    <r>
      <rPr>
        <sz val="12"/>
        <color indexed="8"/>
        <rFont val="Arial"/>
        <family val="2"/>
      </rPr>
      <t>.</t>
    </r>
  </si>
  <si>
    <r>
      <t>Calculation per m</t>
    </r>
    <r>
      <rPr>
        <vertAlign val="superscript"/>
        <sz val="12"/>
        <color indexed="8"/>
        <rFont val="Arial"/>
        <family val="2"/>
      </rPr>
      <t>3</t>
    </r>
    <r>
      <rPr>
        <sz val="12"/>
        <color indexed="8"/>
        <rFont val="Arial"/>
        <family val="2"/>
      </rPr>
      <t>.</t>
    </r>
  </si>
  <si>
    <r>
      <t>m</t>
    </r>
    <r>
      <rPr>
        <vertAlign val="superscript"/>
        <sz val="12"/>
        <color indexed="8"/>
        <rFont val="Arial"/>
        <family val="2"/>
      </rPr>
      <t>3</t>
    </r>
  </si>
  <si>
    <r>
      <t>Grubo i fino planiranje i komprimiranje posteljice puta na kruni nasipa (M</t>
    </r>
    <r>
      <rPr>
        <vertAlign val="subscript"/>
        <sz val="12"/>
        <color indexed="8"/>
        <rFont val="Arial"/>
        <family val="2"/>
      </rPr>
      <t>S</t>
    </r>
    <r>
      <rPr>
        <sz val="12"/>
        <color indexed="8"/>
        <rFont val="Arial"/>
        <family val="2"/>
      </rPr>
      <t xml:space="preserve"> = 50 MPa), a prema tehničkim uslovima.                                                           </t>
    </r>
  </si>
  <si>
    <r>
      <t>Coarse and fine grading and compression of the road bedding on the embankment crest (M</t>
    </r>
    <r>
      <rPr>
        <vertAlign val="subscript"/>
        <sz val="12"/>
        <color indexed="8"/>
        <rFont val="Arial"/>
        <family val="2"/>
      </rPr>
      <t>S</t>
    </r>
    <r>
      <rPr>
        <sz val="12"/>
        <color indexed="8"/>
        <rFont val="Arial"/>
        <family val="2"/>
      </rPr>
      <t xml:space="preserve"> = 50 MPa), according to technical requirements.                                                           </t>
    </r>
  </si>
  <si>
    <r>
      <t>Izrada šljunčanog kolovoza širine 3,5 m i debljine 30 cm  sa nabijanjem uz postizanje M</t>
    </r>
    <r>
      <rPr>
        <vertAlign val="subscript"/>
        <sz val="12"/>
        <color indexed="8"/>
        <rFont val="Arial"/>
        <family val="2"/>
      </rPr>
      <t>S=</t>
    </r>
    <r>
      <rPr>
        <sz val="12"/>
        <color indexed="8"/>
        <rFont val="Arial"/>
        <family val="2"/>
      </rPr>
      <t xml:space="preserve"> 50 MPa. Sloj je potrebno ravnomjerno razastrijeti i dobro uvaljati da se dobije ravna površina , a prema normalnim profilima nasipa. 
Radove izvesti prema tehničkim uslovima.                                            3,50x4985,60x0,30
</t>
    </r>
  </si>
  <si>
    <r>
      <t>Construction of a gravel carriageway 3.5 m wide and 30 cm thick, including compaction to reach M</t>
    </r>
    <r>
      <rPr>
        <vertAlign val="subscript"/>
        <sz val="12"/>
        <color indexed="8"/>
        <rFont val="Arial"/>
        <family val="2"/>
      </rPr>
      <t>S=</t>
    </r>
    <r>
      <rPr>
        <sz val="12"/>
        <color indexed="8"/>
        <rFont val="Arial"/>
        <family val="2"/>
      </rPr>
      <t xml:space="preserve"> 50 MPa. The layer needs to be evenly spread and well-rolled to achieve a flat surface, as per the normal profiles of the embankment. 
The works are to be carried out according to technical requirements.                                            3,50x4985,60x0,30
</t>
    </r>
  </si>
  <si>
    <r>
      <t xml:space="preserve">REKAPITULACIJA "A"
</t>
    </r>
    <r>
      <rPr>
        <sz val="12"/>
        <color indexed="8"/>
        <rFont val="Arial"/>
        <family val="2"/>
      </rPr>
      <t>Glavni radovi</t>
    </r>
  </si>
  <si>
    <r>
      <t xml:space="preserve">RECAPITULATION "A"
</t>
    </r>
    <r>
      <rPr>
        <sz val="12"/>
        <color indexed="8"/>
        <rFont val="Arial"/>
        <family val="2"/>
      </rPr>
      <t>Main Works</t>
    </r>
  </si>
  <si>
    <r>
      <t xml:space="preserve">REKAPITULACIJA "B"
</t>
    </r>
    <r>
      <rPr>
        <sz val="12"/>
        <color indexed="8"/>
        <rFont val="Arial"/>
        <family val="2"/>
      </rPr>
      <t>Objekti</t>
    </r>
  </si>
  <si>
    <r>
      <t xml:space="preserve">RECAPITULATION "B"
</t>
    </r>
    <r>
      <rPr>
        <sz val="12"/>
        <color indexed="8"/>
        <rFont val="Arial"/>
        <family val="2"/>
      </rPr>
      <t>Facilities</t>
    </r>
  </si>
  <si>
    <t>Geodetski radovi na detaljnom obilježavanju površina koje će se koristiti za pozajmište materijala za izradu nasipa .                                                             Obračun po ha</t>
  </si>
  <si>
    <t>Geodetic works on detailed marking of areas to be used for the borrow pit for embankment construction.                                                                    Calculation per ha</t>
  </si>
  <si>
    <t>Sječa šiblja i ostalog niskog rastinja prečnika do Φ10 cm na lokalitetu predviđenog pozajmišta, sa sakupljanjem na gomile i spaljivanjem.                            Obračun po m2</t>
  </si>
  <si>
    <t>Cutting shrubs and other bush with a diameter of up to Φ10 cm on the location of the planned borrow pit, including piling and incinerating.                                      Calculation per m2</t>
  </si>
  <si>
    <t>Staking out of the route of reconstructed embankment, staking out of all required facilities and setting of cross sections for embankment reconstructed according to elements provided in the design, including all geodetic measurements for translating design data onto the terrain and terrain data onto drawings. Maintenance of all staked-out markings on the terrain throughout the period between the start of works and handover of works to the Beneficiary.                  
Calculation per km1</t>
  </si>
  <si>
    <t>Cutting trees in the areas where the embankment will be constructed, including cutting to required length, loading, transport and disposal at a place outside the work area, determined by the Investor. New and old stumps will be mechanically removed, loaded and taken outside the work area at a place determined by the Supervisor. The Bidder shall determine the level of trees and shrubs on the spot for areas affected by works, and will determine the unit price in accordance with norms and technical requirements for calculation per 1 m2.                                                                          Calculation per m2</t>
  </si>
  <si>
    <t xml:space="preserve">Cutting trees in the areas planned for the borrow pit, including cutting to required length, loading, transport and disposal at a place determined by the Investor, outside the work area. New and old stumps will be removed, loaded and taken outside the work area at a place determined by the Supervisor. The Bidder shall determine the level of trees and shrubs on the spot for areas affected by works, and will determine the unit price in accordance with norms and technical requirements for calculation per 1 m2.       
                              Calculation per m2    </t>
  </si>
  <si>
    <t>Cutting trees in the areas where the embankment will be constructed, including cutting to required length, loading, transport and disposal at a place outside the work area, determined by the Investor. New and old stumps will be mechanically removed, loaded and taken outside the work area at a place determined by the Supervisor. The Bidder shall determine the level of trees and shrubs on the spot for areas affected by works, and will determine the unit price in accordance with norms and technical requirements for calculation per 1 m2.                                                                              Calculation per m2</t>
  </si>
  <si>
    <t xml:space="preserve">Staking out of the route of reconstructed embankment and setting of cross sections defined in the design, including all geodetic measurements for translating design data onto the terrain. Maintenance of all staked-out markings on the terrain throughout the period between the start of works and handover of works to the Beneficiary. </t>
  </si>
  <si>
    <t xml:space="preserve">Iskolčavanje trase rekonstruisanog nasipa, postavljanje poprečnih profila datih u projektu, uključujući i sva geodetska mjerenja u vezi prenošenja podataka iz projekta na  teren. Održavanje svih iskolčenih oznaka na terenu u cijelom periodu od početka radova do predaje radova krajnjem korisniku.. </t>
  </si>
  <si>
    <t>Iskolčavanje trase rekonstruisanog nasipa, iskolčavanje svih potrebnih objekata i postavljanje poprečnih profila rekonstrukcije nasipa prema elementima datim u projektu uključujući sva geodetska mjerenja u vezi prenošenja podataka iz projekta na teren i sa terena na nacrte. Održavanje svih iskolčenih oznaka na terenu u cijelom periodu od početka radova, do predaje radova krajnjem korisniku.                                  Obračun po km1</t>
  </si>
  <si>
    <t xml:space="preserve">Sječenje stabala na površinama predviđenim za pozajmište, sa rezanjem na propisane dužine, utovarom, transportom i deponovanjem na mjesto koje odredi korisnik, van pojasa radova,. Nove i stare panjeve i odvesti van pojasa radova na mjesto koje odredi Nadzorni organ. Ponuđač će na terenu utvrditi obraslost površina zahvaćenih radovima te u skladu sa normama i tehničkim uslovima formirati jediničnu cijenu za obračun po 1 m2.       Obračun po m2    </t>
  </si>
  <si>
    <t xml:space="preserve">Cutting trees in the areas planned for the borrow pit, including cutting to required length, loading, transport and disposal at a place determined by the Beneficiary, outside the work area. New and old stumps will be removed, loaded and taken outside the work area at a place determined by the Supervisor. The Bidder shall determine the level of trees and shrubs on the spot for areas affected by works, and will determine the unit price in accordance with norms and technical requirements for calculation per 1 m2.                                               Calculation per m2    </t>
  </si>
  <si>
    <t>Iskolčavanje trase rekonstruisanog nasipa, iskolčavanje svih potrebnih objekata i postavljanje poprečnih profila rekonstrukcije nasipa prema elementima datim u projektu uključujući sva geodetska mjerenja u vezi prenošenja podataka iz projekta na teren i sa terena na nacrte. Održavanje svih iskolčenih oznaka na terenu u cijelom periodu od početka radova, do predaje radova korisniku.                                                           Obračun po km1</t>
  </si>
  <si>
    <t>Staking out of the route of reconstructed embankment, staking out of all required facilities and setting of cross sections for embankment reconstructed according to elements provided in the design, including all geodetic measurements for translating design data onto the terrain and terrain data onto drawings. Maintenance of all staked-out markings on the terrain throughout the period between the start of works and handover of works to the Beneficiary.                  
                                          Calculation per km1</t>
  </si>
  <si>
    <t>COMPONENT II: Sections I and II</t>
  </si>
  <si>
    <t>UKUPNO SEKCIJA I</t>
  </si>
  <si>
    <t>UKUPNO SEKCIJA II</t>
  </si>
  <si>
    <t>TOTAL SECTION I</t>
  </si>
  <si>
    <t>TOTAL SECTION II</t>
  </si>
  <si>
    <r>
      <t xml:space="preserve">RECONSTRUCTION OF THE WATER MANAGEMENT FACILITY - DEFENCE EMBANKMENT ALONG THE SAVA AND BOSNA RIVERS IN THE AREA OF ODŽAK POSAVINA, 
</t>
    </r>
    <r>
      <rPr>
        <i/>
        <sz val="14"/>
        <rFont val="Arial"/>
        <family val="2"/>
      </rPr>
      <t xml:space="preserve">SECTION I - SVILAJ - POTOČANI, CH 0+000 km TO CH 1+600 km 
SECTION II -  KM 0+000.00 - KM 4+985.60  (KM 22+272 - KM 27+117) </t>
    </r>
  </si>
  <si>
    <t xml:space="preserve">BILL OF QUANTITY </t>
  </si>
  <si>
    <t>COMPONENT 2: SECTION I - RECONSTRUCTION OF THE WATER MANAGEMENT FACILITY - DEFENCE EMBANKMENT ALONG THE SAVA AND BOSNA RIVERS IN THE AREA OF ODŽAK POSAVINA, SECTION I SVILAJ - POTOČANI, CH 0+000 km TO CH 1+600 km</t>
  </si>
  <si>
    <r>
      <t xml:space="preserve">REKAPITULACIJA
</t>
    </r>
    <r>
      <rPr>
        <sz val="11"/>
        <color indexed="8"/>
        <rFont val="Arial"/>
        <family val="2"/>
      </rPr>
      <t>Komponenta 1, Sekcija I</t>
    </r>
  </si>
  <si>
    <r>
      <t xml:space="preserve">RECAPITULATION
</t>
    </r>
    <r>
      <rPr>
        <sz val="11"/>
        <color indexed="8"/>
        <rFont val="Arial"/>
        <family val="2"/>
      </rPr>
      <t>Component 1, Section I</t>
    </r>
    <r>
      <rPr>
        <b/>
        <sz val="18"/>
        <color indexed="8"/>
        <rFont val="Arial"/>
        <family val="2"/>
      </rPr>
      <t xml:space="preserve"> </t>
    </r>
  </si>
  <si>
    <t xml:space="preserve"> F=70365 m2</t>
  </si>
  <si>
    <t xml:space="preserve">V=77963.5 m3                                                             </t>
  </si>
  <si>
    <t>F= 54841.5 m2</t>
  </si>
  <si>
    <t>F= 54539 m2</t>
  </si>
  <si>
    <t>After Corrigendum Nr. 1,  Item 1.3 deleted</t>
  </si>
  <si>
    <t xml:space="preserve">COMPONENT 2: SECTION II - RECONSTRUCTION OF THE SAVA DEFENSE EMBANKMENT, SECTION II - SVILAJ-KADAR IN THE MUNICIPALITY OF ODŽAK, SECTION KM 0+000.00 - KM 4+985.60  (KM 22+272 - KM 27+117)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</si>
</sst>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quot;£&quot;* #,##0.00_-;\-&quot;£&quot;* #,##0.00_-;_-&quot;£&quot;* &quot;-&quot;??_-;_-@_-"/>
    <numFmt numFmtId="193" formatCode="_-&quot;£&quot;* #,##0_-;\-&quot;£&quot;* #,##0_-;_-&quot;£&quot;* &quot;-&quot;_-;_-@_-"/>
    <numFmt numFmtId="194" formatCode="#,##0.00\ _K_M"/>
  </numFmts>
  <fonts count="83">
    <font>
      <sz val="10"/>
      <name val="Arial"/>
      <family val="0"/>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b/>
      <sz val="10"/>
      <name val="Arial"/>
      <family val="2"/>
    </font>
    <font>
      <sz val="14"/>
      <name val="Arial"/>
      <family val="2"/>
    </font>
    <font>
      <b/>
      <sz val="14"/>
      <name val="Verdana"/>
      <family val="2"/>
    </font>
    <font>
      <b/>
      <sz val="18"/>
      <name val="Arial"/>
      <family val="2"/>
    </font>
    <font>
      <sz val="12"/>
      <name val="Verdana"/>
      <family val="2"/>
    </font>
    <font>
      <sz val="18"/>
      <name val="Arial"/>
      <family val="2"/>
    </font>
    <font>
      <b/>
      <i/>
      <sz val="18"/>
      <name val="Arial"/>
      <family val="2"/>
    </font>
    <font>
      <i/>
      <sz val="14"/>
      <name val="Arial"/>
      <family val="2"/>
    </font>
    <font>
      <sz val="12"/>
      <color indexed="8"/>
      <name val="Arial"/>
      <family val="2"/>
    </font>
    <font>
      <vertAlign val="superscript"/>
      <sz val="12"/>
      <color indexed="8"/>
      <name val="Arial"/>
      <family val="2"/>
    </font>
    <font>
      <vertAlign val="subscript"/>
      <sz val="12"/>
      <color indexed="8"/>
      <name val="Arial"/>
      <family val="2"/>
    </font>
    <font>
      <b/>
      <sz val="18"/>
      <color indexed="8"/>
      <name val="Arial"/>
      <family val="2"/>
    </font>
    <font>
      <sz val="11"/>
      <color indexed="8"/>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sz val="14"/>
      <color indexed="8"/>
      <name val="Arial"/>
      <family val="2"/>
    </font>
    <font>
      <b/>
      <sz val="20"/>
      <color indexed="8"/>
      <name val="Arial"/>
      <family val="2"/>
    </font>
    <font>
      <b/>
      <sz val="16"/>
      <color indexed="8"/>
      <name val="Arial"/>
      <family val="2"/>
    </font>
    <font>
      <sz val="18"/>
      <color indexed="8"/>
      <name val="Arial"/>
      <family val="2"/>
    </font>
    <font>
      <b/>
      <i/>
      <sz val="14"/>
      <color indexed="8"/>
      <name val="Arial"/>
      <family val="2"/>
    </font>
    <font>
      <sz val="20"/>
      <color indexed="8"/>
      <name val="Arial"/>
      <family val="2"/>
    </font>
    <font>
      <b/>
      <i/>
      <sz val="18"/>
      <color indexed="8"/>
      <name val="Arial"/>
      <family val="2"/>
    </font>
    <font>
      <sz val="16"/>
      <color indexed="8"/>
      <name val="Arial"/>
      <family val="2"/>
    </font>
    <font>
      <sz val="10"/>
      <color indexed="10"/>
      <name val="Arial"/>
      <family val="2"/>
    </font>
    <font>
      <b/>
      <sz val="13.8"/>
      <color indexed="8"/>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sz val="12"/>
      <color theme="1"/>
      <name val="Arial"/>
      <family val="2"/>
    </font>
    <font>
      <sz val="14"/>
      <color theme="1"/>
      <name val="Arial"/>
      <family val="2"/>
    </font>
    <font>
      <b/>
      <sz val="20"/>
      <color theme="1"/>
      <name val="Arial"/>
      <family val="2"/>
    </font>
    <font>
      <b/>
      <sz val="16"/>
      <color theme="1"/>
      <name val="Arial"/>
      <family val="2"/>
    </font>
    <font>
      <sz val="18"/>
      <color theme="1"/>
      <name val="Arial"/>
      <family val="2"/>
    </font>
    <font>
      <b/>
      <sz val="18"/>
      <color theme="1"/>
      <name val="Arial"/>
      <family val="2"/>
    </font>
    <font>
      <b/>
      <i/>
      <sz val="14"/>
      <color theme="1"/>
      <name val="Arial"/>
      <family val="2"/>
    </font>
    <font>
      <sz val="20"/>
      <color theme="1"/>
      <name val="Arial"/>
      <family val="2"/>
    </font>
    <font>
      <b/>
      <i/>
      <sz val="18"/>
      <color theme="1"/>
      <name val="Arial"/>
      <family val="2"/>
    </font>
    <font>
      <sz val="11"/>
      <color theme="1"/>
      <name val="Arial"/>
      <family val="2"/>
    </font>
    <font>
      <sz val="16"/>
      <color theme="1"/>
      <name val="Arial"/>
      <family val="2"/>
    </font>
    <font>
      <sz val="10"/>
      <color rgb="FFFF0000"/>
      <name val="Arial"/>
      <family val="2"/>
    </font>
    <font>
      <sz val="12"/>
      <color rgb="FFFF0000"/>
      <name val="Arial"/>
      <family val="2"/>
    </font>
    <font>
      <b/>
      <sz val="13.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ck"/>
      <bottom style="thick"/>
    </border>
    <border>
      <left>
        <color indexed="63"/>
      </left>
      <right>
        <color indexed="63"/>
      </right>
      <top style="medium"/>
      <bottom style="mediu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9">
    <xf numFmtId="0" fontId="0" fillId="0" borderId="0" xfId="0" applyAlignment="1">
      <alignment/>
    </xf>
    <xf numFmtId="192" fontId="4" fillId="0" borderId="0" xfId="44" applyFont="1" applyAlignment="1">
      <alignment vertical="center"/>
    </xf>
    <xf numFmtId="192" fontId="6" fillId="0" borderId="0" xfId="44" applyFont="1" applyAlignment="1">
      <alignment vertical="center"/>
    </xf>
    <xf numFmtId="192" fontId="0" fillId="0" borderId="0" xfId="44" applyFont="1" applyAlignment="1">
      <alignment vertical="center"/>
    </xf>
    <xf numFmtId="0" fontId="0" fillId="0" borderId="0" xfId="0" applyAlignment="1">
      <alignment vertical="center"/>
    </xf>
    <xf numFmtId="192" fontId="4" fillId="0" borderId="0" xfId="44" applyFont="1" applyAlignment="1">
      <alignment vertical="center" wrapText="1"/>
    </xf>
    <xf numFmtId="0" fontId="7" fillId="0" borderId="0" xfId="0" applyFont="1" applyAlignment="1">
      <alignment vertical="center"/>
    </xf>
    <xf numFmtId="0" fontId="6" fillId="0" borderId="0" xfId="0" applyFont="1" applyAlignment="1">
      <alignment vertical="center"/>
    </xf>
    <xf numFmtId="4" fontId="7" fillId="0" borderId="0" xfId="0" applyNumberFormat="1" applyFont="1" applyAlignment="1">
      <alignment vertical="center"/>
    </xf>
    <xf numFmtId="4" fontId="5" fillId="0" borderId="0" xfId="0" applyNumberFormat="1" applyFont="1" applyBorder="1" applyAlignment="1">
      <alignment vertical="center"/>
    </xf>
    <xf numFmtId="0" fontId="10" fillId="0" borderId="0" xfId="58" applyFont="1" applyBorder="1" applyAlignment="1">
      <alignment horizontal="center" vertical="center" wrapText="1"/>
      <protection/>
    </xf>
    <xf numFmtId="0" fontId="6" fillId="0" borderId="0" xfId="0" applyFont="1" applyBorder="1" applyAlignment="1">
      <alignment vertical="center"/>
    </xf>
    <xf numFmtId="0" fontId="5" fillId="0" borderId="0" xfId="0" applyFont="1" applyBorder="1" applyAlignment="1">
      <alignment horizontal="center" vertical="center" wrapText="1"/>
    </xf>
    <xf numFmtId="49" fontId="67" fillId="0" borderId="10" xfId="0" applyNumberFormat="1" applyFont="1" applyFill="1" applyBorder="1" applyAlignment="1" applyProtection="1">
      <alignment horizontal="center" vertical="center" wrapText="1"/>
      <protection/>
    </xf>
    <xf numFmtId="0" fontId="68" fillId="0" borderId="0" xfId="0" applyFont="1" applyAlignment="1">
      <alignment/>
    </xf>
    <xf numFmtId="49" fontId="67" fillId="0" borderId="10" xfId="0" applyNumberFormat="1" applyFont="1" applyFill="1" applyBorder="1" applyAlignment="1" applyProtection="1">
      <alignment horizontal="center" vertical="center"/>
      <protection/>
    </xf>
    <xf numFmtId="0" fontId="69" fillId="0" borderId="0" xfId="0" applyNumberFormat="1" applyFont="1" applyFill="1" applyBorder="1" applyAlignment="1" applyProtection="1">
      <alignment horizontal="center" vertical="top"/>
      <protection/>
    </xf>
    <xf numFmtId="0" fontId="69" fillId="0" borderId="0" xfId="0" applyNumberFormat="1" applyFont="1" applyBorder="1" applyAlignment="1" applyProtection="1">
      <alignment horizontal="left" vertical="top" wrapText="1"/>
      <protection/>
    </xf>
    <xf numFmtId="0" fontId="69" fillId="0" borderId="0" xfId="0" applyNumberFormat="1" applyFont="1" applyFill="1" applyBorder="1" applyAlignment="1" applyProtection="1">
      <alignment horizontal="center"/>
      <protection/>
    </xf>
    <xf numFmtId="4" fontId="69" fillId="0" borderId="0" xfId="0" applyNumberFormat="1" applyFont="1" applyFill="1" applyBorder="1" applyAlignment="1" applyProtection="1">
      <alignment/>
      <protection/>
    </xf>
    <xf numFmtId="0" fontId="69" fillId="0" borderId="0" xfId="0" applyNumberFormat="1" applyFont="1" applyBorder="1" applyAlignment="1" applyProtection="1">
      <alignment horizontal="left" vertical="center" wrapText="1"/>
      <protection/>
    </xf>
    <xf numFmtId="0" fontId="69" fillId="0" borderId="0" xfId="0" applyNumberFormat="1" applyFont="1" applyBorder="1" applyAlignment="1" applyProtection="1">
      <alignment horizontal="center" vertical="center" wrapText="1"/>
      <protection/>
    </xf>
    <xf numFmtId="194" fontId="69" fillId="0" borderId="0" xfId="0" applyNumberFormat="1" applyFont="1" applyBorder="1" applyAlignment="1" applyProtection="1">
      <alignment wrapText="1"/>
      <protection/>
    </xf>
    <xf numFmtId="0" fontId="69" fillId="0" borderId="0" xfId="0" applyNumberFormat="1" applyFont="1" applyFill="1" applyBorder="1" applyAlignment="1" applyProtection="1">
      <alignment horizontal="left" vertical="top" wrapText="1"/>
      <protection/>
    </xf>
    <xf numFmtId="4" fontId="69" fillId="0" borderId="0" xfId="0" applyNumberFormat="1" applyFont="1" applyBorder="1" applyAlignment="1" applyProtection="1">
      <alignment vertical="top" wrapText="1"/>
      <protection/>
    </xf>
    <xf numFmtId="194" fontId="69" fillId="0" borderId="0" xfId="0" applyNumberFormat="1" applyFont="1" applyBorder="1" applyAlignment="1" applyProtection="1">
      <alignment horizontal="right" vertical="top" wrapText="1"/>
      <protection/>
    </xf>
    <xf numFmtId="49" fontId="69" fillId="0" borderId="11" xfId="0" applyNumberFormat="1" applyFont="1" applyBorder="1" applyAlignment="1" applyProtection="1">
      <alignment horizontal="center" vertical="top" wrapText="1"/>
      <protection/>
    </xf>
    <xf numFmtId="0" fontId="69" fillId="0" borderId="11" xfId="0" applyNumberFormat="1" applyFont="1" applyBorder="1" applyAlignment="1" applyProtection="1">
      <alignment horizontal="left" vertical="top" wrapText="1"/>
      <protection/>
    </xf>
    <xf numFmtId="0" fontId="69" fillId="0" borderId="11" xfId="0" applyNumberFormat="1" applyFont="1" applyBorder="1" applyAlignment="1" applyProtection="1">
      <alignment horizontal="center" vertical="top" wrapText="1"/>
      <protection/>
    </xf>
    <xf numFmtId="4" fontId="69" fillId="0" borderId="11" xfId="0" applyNumberFormat="1" applyFont="1" applyBorder="1" applyAlignment="1" applyProtection="1">
      <alignment vertical="top" wrapText="1"/>
      <protection/>
    </xf>
    <xf numFmtId="194" fontId="69" fillId="0" borderId="11" xfId="0" applyNumberFormat="1" applyFont="1" applyBorder="1" applyAlignment="1" applyProtection="1">
      <alignment horizontal="right" vertical="top" wrapText="1"/>
      <protection/>
    </xf>
    <xf numFmtId="49" fontId="69" fillId="0" borderId="12" xfId="0" applyNumberFormat="1" applyFont="1" applyBorder="1" applyAlignment="1" applyProtection="1">
      <alignment horizontal="center" vertical="top" wrapText="1"/>
      <protection/>
    </xf>
    <xf numFmtId="0" fontId="69" fillId="0" borderId="12" xfId="0" applyNumberFormat="1" applyFont="1" applyBorder="1" applyAlignment="1" applyProtection="1">
      <alignment horizontal="left" vertical="top" wrapText="1"/>
      <protection/>
    </xf>
    <xf numFmtId="0" fontId="69" fillId="0" borderId="12" xfId="0" applyNumberFormat="1" applyFont="1" applyBorder="1" applyAlignment="1" applyProtection="1">
      <alignment horizontal="center" vertical="top" wrapText="1"/>
      <protection/>
    </xf>
    <xf numFmtId="4" fontId="69" fillId="0" borderId="12" xfId="0" applyNumberFormat="1" applyFont="1" applyBorder="1" applyAlignment="1" applyProtection="1">
      <alignment vertical="top" wrapText="1"/>
      <protection/>
    </xf>
    <xf numFmtId="194" fontId="69" fillId="0" borderId="12" xfId="0" applyNumberFormat="1" applyFont="1" applyBorder="1" applyAlignment="1" applyProtection="1">
      <alignment horizontal="right" vertical="top" wrapText="1"/>
      <protection/>
    </xf>
    <xf numFmtId="0" fontId="69" fillId="0" borderId="0" xfId="0" applyNumberFormat="1" applyFont="1" applyFill="1" applyBorder="1" applyAlignment="1" applyProtection="1">
      <alignment vertical="top"/>
      <protection/>
    </xf>
    <xf numFmtId="0" fontId="69" fillId="0" borderId="11" xfId="0" applyNumberFormat="1" applyFont="1" applyFill="1" applyBorder="1" applyAlignment="1" applyProtection="1">
      <alignment horizontal="center" vertical="top"/>
      <protection/>
    </xf>
    <xf numFmtId="0" fontId="69" fillId="0" borderId="11" xfId="0" applyNumberFormat="1" applyFont="1" applyFill="1" applyBorder="1" applyAlignment="1" applyProtection="1">
      <alignment vertical="top"/>
      <protection/>
    </xf>
    <xf numFmtId="4" fontId="69" fillId="0" borderId="11" xfId="0" applyNumberFormat="1" applyFont="1" applyFill="1" applyBorder="1" applyAlignment="1" applyProtection="1">
      <alignment/>
      <protection/>
    </xf>
    <xf numFmtId="0" fontId="69" fillId="0" borderId="12" xfId="0" applyNumberFormat="1" applyFont="1" applyFill="1" applyBorder="1" applyAlignment="1" applyProtection="1">
      <alignment horizontal="center" vertical="top"/>
      <protection/>
    </xf>
    <xf numFmtId="0" fontId="69" fillId="0" borderId="12" xfId="0" applyNumberFormat="1" applyFont="1" applyFill="1" applyBorder="1" applyAlignment="1" applyProtection="1">
      <alignment horizontal="left" vertical="top" wrapText="1"/>
      <protection/>
    </xf>
    <xf numFmtId="0" fontId="69" fillId="0" borderId="12" xfId="0" applyNumberFormat="1" applyFont="1" applyFill="1" applyBorder="1" applyAlignment="1" applyProtection="1">
      <alignment horizontal="center"/>
      <protection/>
    </xf>
    <xf numFmtId="4" fontId="69" fillId="0" borderId="12" xfId="0" applyNumberFormat="1" applyFont="1" applyBorder="1" applyAlignment="1" applyProtection="1">
      <alignment wrapText="1"/>
      <protection/>
    </xf>
    <xf numFmtId="4" fontId="69" fillId="0" borderId="12" xfId="0" applyNumberFormat="1" applyFont="1" applyFill="1" applyBorder="1" applyAlignment="1" applyProtection="1">
      <alignment/>
      <protection/>
    </xf>
    <xf numFmtId="0" fontId="69" fillId="0" borderId="0" xfId="0" applyNumberFormat="1" applyFont="1" applyBorder="1" applyAlignment="1" applyProtection="1">
      <alignment vertical="justify" wrapText="1"/>
      <protection/>
    </xf>
    <xf numFmtId="4" fontId="69" fillId="0" borderId="0" xfId="0" applyNumberFormat="1" applyFont="1" applyBorder="1" applyAlignment="1" applyProtection="1">
      <alignment horizontal="right" wrapText="1"/>
      <protection/>
    </xf>
    <xf numFmtId="0" fontId="69" fillId="0" borderId="11" xfId="0" applyNumberFormat="1" applyFont="1" applyFill="1" applyBorder="1" applyAlignment="1" applyProtection="1">
      <alignment horizontal="center"/>
      <protection/>
    </xf>
    <xf numFmtId="49" fontId="69" fillId="0" borderId="0" xfId="0" applyNumberFormat="1" applyFont="1" applyBorder="1" applyAlignment="1" applyProtection="1">
      <alignment horizontal="center" vertical="top" wrapText="1"/>
      <protection/>
    </xf>
    <xf numFmtId="0" fontId="69" fillId="0" borderId="0" xfId="0" applyFont="1" applyBorder="1" applyAlignment="1">
      <alignment horizontal="justify" vertical="top" wrapText="1"/>
    </xf>
    <xf numFmtId="0" fontId="69" fillId="0" borderId="0" xfId="0" applyNumberFormat="1" applyFont="1" applyBorder="1" applyAlignment="1" applyProtection="1">
      <alignment horizontal="center" vertical="top" wrapText="1"/>
      <protection/>
    </xf>
    <xf numFmtId="0" fontId="69" fillId="0" borderId="13" xfId="0" applyNumberFormat="1" applyFont="1" applyFill="1" applyBorder="1" applyAlignment="1" applyProtection="1">
      <alignment horizontal="center" vertical="top"/>
      <protection/>
    </xf>
    <xf numFmtId="0" fontId="69" fillId="0" borderId="13" xfId="0" applyNumberFormat="1" applyFont="1" applyBorder="1" applyAlignment="1" applyProtection="1">
      <alignment horizontal="left" vertical="top" wrapText="1"/>
      <protection/>
    </xf>
    <xf numFmtId="0" fontId="69" fillId="0" borderId="13" xfId="0" applyNumberFormat="1" applyFont="1" applyFill="1" applyBorder="1" applyAlignment="1" applyProtection="1">
      <alignment horizontal="center"/>
      <protection/>
    </xf>
    <xf numFmtId="4" fontId="69" fillId="0" borderId="13" xfId="0" applyNumberFormat="1" applyFont="1" applyFill="1" applyBorder="1" applyAlignment="1" applyProtection="1">
      <alignment/>
      <protection/>
    </xf>
    <xf numFmtId="0" fontId="69" fillId="0" borderId="0" xfId="0" applyNumberFormat="1" applyFont="1" applyFill="1" applyBorder="1" applyAlignment="1" applyProtection="1">
      <alignment horizontal="center" vertical="center"/>
      <protection/>
    </xf>
    <xf numFmtId="4" fontId="69" fillId="0" borderId="0" xfId="0" applyNumberFormat="1" applyFont="1" applyFill="1" applyBorder="1" applyAlignment="1" applyProtection="1">
      <alignment horizontal="right"/>
      <protection/>
    </xf>
    <xf numFmtId="0" fontId="70" fillId="0" borderId="14" xfId="0" applyNumberFormat="1" applyFont="1" applyFill="1" applyBorder="1" applyAlignment="1" applyProtection="1">
      <alignment vertical="top"/>
      <protection/>
    </xf>
    <xf numFmtId="0" fontId="70" fillId="0" borderId="0" xfId="0" applyNumberFormat="1" applyFont="1" applyFill="1" applyBorder="1" applyAlignment="1" applyProtection="1">
      <alignment vertical="top"/>
      <protection/>
    </xf>
    <xf numFmtId="0" fontId="70" fillId="0" borderId="12" xfId="0" applyNumberFormat="1" applyFont="1" applyFill="1" applyBorder="1" applyAlignment="1" applyProtection="1">
      <alignment vertical="top"/>
      <protection/>
    </xf>
    <xf numFmtId="0" fontId="69" fillId="0" borderId="0" xfId="0" applyFont="1" applyBorder="1" applyAlignment="1">
      <alignment vertical="top" wrapText="1"/>
    </xf>
    <xf numFmtId="0" fontId="69" fillId="0" borderId="12" xfId="0" applyFont="1" applyBorder="1" applyAlignment="1">
      <alignment vertical="top" wrapText="1"/>
    </xf>
    <xf numFmtId="4" fontId="69" fillId="0" borderId="12" xfId="0" applyNumberFormat="1" applyFont="1" applyBorder="1" applyAlignment="1" applyProtection="1">
      <alignment horizontal="right" wrapText="1"/>
      <protection/>
    </xf>
    <xf numFmtId="0" fontId="67" fillId="0" borderId="12" xfId="0" applyNumberFormat="1" applyFont="1" applyFill="1" applyBorder="1" applyAlignment="1" applyProtection="1">
      <alignment horizontal="center" vertical="top"/>
      <protection/>
    </xf>
    <xf numFmtId="49" fontId="69" fillId="0" borderId="13" xfId="0" applyNumberFormat="1" applyFont="1" applyBorder="1" applyAlignment="1" applyProtection="1">
      <alignment horizontal="center" vertical="top" wrapText="1"/>
      <protection/>
    </xf>
    <xf numFmtId="0" fontId="69" fillId="0" borderId="0" xfId="0" applyNumberFormat="1" applyFont="1" applyFill="1" applyBorder="1" applyAlignment="1" applyProtection="1" quotePrefix="1">
      <alignment horizontal="left" vertical="top" wrapText="1"/>
      <protection/>
    </xf>
    <xf numFmtId="4" fontId="69" fillId="0" borderId="11" xfId="0" applyNumberFormat="1" applyFont="1" applyFill="1" applyBorder="1" applyAlignment="1" applyProtection="1">
      <alignment horizontal="right"/>
      <protection/>
    </xf>
    <xf numFmtId="4" fontId="69" fillId="0" borderId="12" xfId="0" applyNumberFormat="1" applyFont="1" applyFill="1" applyBorder="1" applyAlignment="1" applyProtection="1">
      <alignment horizontal="right"/>
      <protection/>
    </xf>
    <xf numFmtId="0" fontId="67" fillId="0" borderId="0" xfId="0" applyNumberFormat="1" applyFont="1" applyFill="1" applyBorder="1" applyAlignment="1" applyProtection="1">
      <alignment horizontal="center" vertical="top"/>
      <protection/>
    </xf>
    <xf numFmtId="0" fontId="68" fillId="0" borderId="0" xfId="0" applyFont="1" applyAlignment="1">
      <alignment horizontal="center"/>
    </xf>
    <xf numFmtId="43" fontId="68" fillId="0" borderId="0" xfId="42" applyFont="1" applyAlignment="1">
      <alignment/>
    </xf>
    <xf numFmtId="0" fontId="71" fillId="0" borderId="15" xfId="0" applyNumberFormat="1" applyFont="1" applyFill="1" applyBorder="1" applyAlignment="1" applyProtection="1">
      <alignment horizontal="center" vertical="top"/>
      <protection/>
    </xf>
    <xf numFmtId="49" fontId="71" fillId="0" borderId="15" xfId="0" applyNumberFormat="1" applyFont="1" applyFill="1" applyBorder="1" applyAlignment="1" applyProtection="1">
      <alignment horizontal="center" vertical="center"/>
      <protection/>
    </xf>
    <xf numFmtId="0" fontId="71" fillId="0" borderId="15" xfId="0" applyNumberFormat="1" applyFont="1" applyFill="1" applyBorder="1" applyAlignment="1" applyProtection="1">
      <alignment horizontal="center"/>
      <protection/>
    </xf>
    <xf numFmtId="4" fontId="71" fillId="0" borderId="15" xfId="0" applyNumberFormat="1" applyFont="1" applyFill="1" applyBorder="1" applyAlignment="1" applyProtection="1">
      <alignment horizontal="center"/>
      <protection/>
    </xf>
    <xf numFmtId="4" fontId="71" fillId="0" borderId="15" xfId="0" applyNumberFormat="1" applyFont="1" applyFill="1" applyBorder="1" applyAlignment="1" applyProtection="1">
      <alignment/>
      <protection/>
    </xf>
    <xf numFmtId="0" fontId="68" fillId="0" borderId="0" xfId="0" applyFont="1" applyFill="1" applyAlignment="1">
      <alignment/>
    </xf>
    <xf numFmtId="0" fontId="72" fillId="0" borderId="16" xfId="0" applyNumberFormat="1" applyFont="1" applyFill="1" applyBorder="1" applyAlignment="1" applyProtection="1">
      <alignment horizontal="center" vertical="center"/>
      <protection/>
    </xf>
    <xf numFmtId="4" fontId="72" fillId="0" borderId="16" xfId="0" applyNumberFormat="1" applyFont="1" applyFill="1" applyBorder="1" applyAlignment="1" applyProtection="1">
      <alignment horizontal="center" vertical="center"/>
      <protection/>
    </xf>
    <xf numFmtId="4" fontId="72" fillId="0" borderId="16" xfId="0" applyNumberFormat="1" applyFont="1" applyFill="1" applyBorder="1" applyAlignment="1" applyProtection="1">
      <alignment vertical="center"/>
      <protection/>
    </xf>
    <xf numFmtId="0" fontId="67" fillId="0" borderId="13" xfId="0" applyNumberFormat="1" applyFont="1" applyFill="1" applyBorder="1" applyAlignment="1" applyProtection="1">
      <alignment horizontal="center" vertical="top"/>
      <protection/>
    </xf>
    <xf numFmtId="0" fontId="67" fillId="0" borderId="13" xfId="0" applyNumberFormat="1" applyFont="1" applyFill="1" applyBorder="1" applyAlignment="1" applyProtection="1">
      <alignment horizontal="center" vertical="top" wrapText="1"/>
      <protection/>
    </xf>
    <xf numFmtId="0" fontId="67" fillId="0" borderId="13" xfId="0" applyNumberFormat="1" applyFont="1" applyFill="1" applyBorder="1" applyAlignment="1" applyProtection="1">
      <alignment horizontal="center"/>
      <protection/>
    </xf>
    <xf numFmtId="4" fontId="67" fillId="0" borderId="13" xfId="0" applyNumberFormat="1" applyFont="1" applyFill="1" applyBorder="1" applyAlignment="1" applyProtection="1">
      <alignment horizontal="center"/>
      <protection/>
    </xf>
    <xf numFmtId="4" fontId="67" fillId="0" borderId="13" xfId="0" applyNumberFormat="1" applyFont="1" applyFill="1" applyBorder="1" applyAlignment="1" applyProtection="1">
      <alignment horizontal="right"/>
      <protection/>
    </xf>
    <xf numFmtId="4" fontId="67" fillId="0" borderId="13" xfId="0" applyNumberFormat="1" applyFont="1" applyFill="1" applyBorder="1" applyAlignment="1" applyProtection="1">
      <alignment/>
      <protection/>
    </xf>
    <xf numFmtId="0" fontId="72" fillId="0" borderId="15" xfId="0" applyNumberFormat="1" applyFont="1" applyFill="1" applyBorder="1" applyAlignment="1" applyProtection="1">
      <alignment horizontal="center" vertical="center"/>
      <protection/>
    </xf>
    <xf numFmtId="4" fontId="72" fillId="0" borderId="15" xfId="0" applyNumberFormat="1" applyFont="1" applyFill="1" applyBorder="1" applyAlignment="1" applyProtection="1">
      <alignment horizontal="center" vertical="center"/>
      <protection/>
    </xf>
    <xf numFmtId="4" fontId="72" fillId="0" borderId="15" xfId="0" applyNumberFormat="1" applyFont="1" applyFill="1" applyBorder="1" applyAlignment="1" applyProtection="1">
      <alignment vertical="center"/>
      <protection/>
    </xf>
    <xf numFmtId="0" fontId="73" fillId="0" borderId="17" xfId="0" applyNumberFormat="1" applyFont="1" applyFill="1" applyBorder="1" applyAlignment="1" applyProtection="1">
      <alignment horizontal="center" vertical="center"/>
      <protection/>
    </xf>
    <xf numFmtId="0" fontId="74" fillId="0" borderId="17" xfId="0" applyNumberFormat="1" applyFont="1" applyFill="1" applyBorder="1" applyAlignment="1" applyProtection="1">
      <alignment horizontal="center" vertical="center" wrapText="1"/>
      <protection/>
    </xf>
    <xf numFmtId="4" fontId="73" fillId="0" borderId="17" xfId="0" applyNumberFormat="1" applyFont="1" applyFill="1" applyBorder="1" applyAlignment="1" applyProtection="1">
      <alignment horizontal="center" vertical="center"/>
      <protection/>
    </xf>
    <xf numFmtId="0" fontId="75" fillId="0" borderId="18" xfId="0" applyNumberFormat="1" applyFont="1" applyFill="1" applyBorder="1" applyAlignment="1" applyProtection="1">
      <alignment horizontal="center" vertical="center"/>
      <protection/>
    </xf>
    <xf numFmtId="0" fontId="75" fillId="0" borderId="18" xfId="0" applyNumberFormat="1" applyFont="1" applyFill="1" applyBorder="1" applyAlignment="1" applyProtection="1">
      <alignment horizontal="left" vertical="top"/>
      <protection/>
    </xf>
    <xf numFmtId="0" fontId="75" fillId="0" borderId="18" xfId="0" applyNumberFormat="1" applyFont="1" applyFill="1" applyBorder="1" applyAlignment="1" applyProtection="1">
      <alignment horizontal="center" vertical="top"/>
      <protection/>
    </xf>
    <xf numFmtId="4" fontId="75" fillId="0" borderId="18" xfId="0" applyNumberFormat="1" applyFont="1" applyFill="1" applyBorder="1" applyAlignment="1" applyProtection="1">
      <alignment horizontal="right" vertical="top"/>
      <protection/>
    </xf>
    <xf numFmtId="0" fontId="72" fillId="0" borderId="15" xfId="0" applyNumberFormat="1" applyFont="1" applyFill="1" applyBorder="1" applyAlignment="1" applyProtection="1">
      <alignment horizontal="center" vertical="center" wrapText="1"/>
      <protection/>
    </xf>
    <xf numFmtId="0" fontId="76" fillId="0"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wrapText="1"/>
      <protection/>
    </xf>
    <xf numFmtId="4" fontId="76" fillId="0" borderId="17" xfId="0" applyNumberFormat="1" applyFont="1" applyFill="1" applyBorder="1" applyAlignment="1" applyProtection="1">
      <alignment horizontal="center" vertical="center"/>
      <protection/>
    </xf>
    <xf numFmtId="0" fontId="77" fillId="0" borderId="18" xfId="0" applyNumberFormat="1" applyFont="1" applyFill="1" applyBorder="1" applyAlignment="1" applyProtection="1">
      <alignment horizontal="center" vertical="center"/>
      <protection/>
    </xf>
    <xf numFmtId="0" fontId="77" fillId="0" borderId="18" xfId="0" applyNumberFormat="1" applyFont="1" applyFill="1" applyBorder="1" applyAlignment="1" applyProtection="1">
      <alignment horizontal="left" vertical="top"/>
      <protection/>
    </xf>
    <xf numFmtId="0" fontId="77" fillId="0" borderId="18" xfId="0" applyNumberFormat="1" applyFont="1" applyFill="1" applyBorder="1" applyAlignment="1" applyProtection="1">
      <alignment horizontal="center" vertical="top"/>
      <protection/>
    </xf>
    <xf numFmtId="4" fontId="77" fillId="0" borderId="18" xfId="0" applyNumberFormat="1" applyFont="1" applyFill="1" applyBorder="1" applyAlignment="1" applyProtection="1">
      <alignment horizontal="right" vertical="top"/>
      <protection/>
    </xf>
    <xf numFmtId="0" fontId="67" fillId="0" borderId="0" xfId="0" applyNumberFormat="1" applyFont="1" applyFill="1" applyBorder="1" applyAlignment="1" applyProtection="1">
      <alignment horizontal="center"/>
      <protection/>
    </xf>
    <xf numFmtId="4" fontId="67" fillId="0" borderId="0" xfId="0" applyNumberFormat="1" applyFont="1" applyFill="1" applyBorder="1" applyAlignment="1" applyProtection="1">
      <alignment horizontal="center"/>
      <protection/>
    </xf>
    <xf numFmtId="4" fontId="67" fillId="0" borderId="0" xfId="0" applyNumberFormat="1" applyFont="1" applyFill="1" applyBorder="1" applyAlignment="1" applyProtection="1">
      <alignment/>
      <protection/>
    </xf>
    <xf numFmtId="4" fontId="69" fillId="0" borderId="0" xfId="0" applyNumberFormat="1" applyFont="1" applyFill="1" applyBorder="1" applyAlignment="1" applyProtection="1">
      <alignment horizontal="center"/>
      <protection/>
    </xf>
    <xf numFmtId="0" fontId="69" fillId="0" borderId="11" xfId="0" applyNumberFormat="1" applyFont="1" applyFill="1" applyBorder="1" applyAlignment="1" applyProtection="1">
      <alignment horizontal="left" vertical="top" wrapText="1"/>
      <protection/>
    </xf>
    <xf numFmtId="4" fontId="69" fillId="0" borderId="11" xfId="0" applyNumberFormat="1" applyFont="1" applyFill="1" applyBorder="1" applyAlignment="1" applyProtection="1">
      <alignment horizontal="center"/>
      <protection/>
    </xf>
    <xf numFmtId="4" fontId="69" fillId="0" borderId="12" xfId="0" applyNumberFormat="1" applyFont="1" applyFill="1" applyBorder="1" applyAlignment="1" applyProtection="1">
      <alignment horizontal="center"/>
      <protection/>
    </xf>
    <xf numFmtId="0" fontId="69" fillId="0" borderId="0" xfId="57" applyFont="1" applyBorder="1" applyAlignment="1">
      <alignment horizontal="left" vertical="top" wrapText="1"/>
      <protection/>
    </xf>
    <xf numFmtId="11" fontId="69" fillId="0" borderId="12" xfId="0" applyNumberFormat="1" applyFont="1" applyFill="1" applyBorder="1" applyAlignment="1" applyProtection="1">
      <alignment horizontal="left" vertical="top" wrapText="1"/>
      <protection/>
    </xf>
    <xf numFmtId="11" fontId="69" fillId="0" borderId="12" xfId="0" applyNumberFormat="1" applyFont="1" applyFill="1" applyBorder="1" applyAlignment="1" applyProtection="1">
      <alignment horizontal="center"/>
      <protection/>
    </xf>
    <xf numFmtId="1" fontId="69" fillId="0" borderId="0" xfId="0" applyNumberFormat="1" applyFont="1" applyFill="1" applyBorder="1" applyAlignment="1" applyProtection="1">
      <alignment horizontal="center" vertical="top"/>
      <protection/>
    </xf>
    <xf numFmtId="11" fontId="69" fillId="0" borderId="0" xfId="0" applyNumberFormat="1" applyFont="1" applyFill="1" applyBorder="1" applyAlignment="1" applyProtection="1">
      <alignment horizontal="left" vertical="top" wrapText="1"/>
      <protection/>
    </xf>
    <xf numFmtId="11" fontId="69" fillId="0" borderId="0" xfId="0" applyNumberFormat="1" applyFont="1" applyFill="1" applyBorder="1" applyAlignment="1" applyProtection="1">
      <alignment horizontal="center"/>
      <protection/>
    </xf>
    <xf numFmtId="1" fontId="69" fillId="0" borderId="11" xfId="0" applyNumberFormat="1" applyFont="1" applyFill="1" applyBorder="1" applyAlignment="1" applyProtection="1">
      <alignment horizontal="center" vertical="top"/>
      <protection/>
    </xf>
    <xf numFmtId="4" fontId="78" fillId="0" borderId="12" xfId="0" applyNumberFormat="1" applyFont="1" applyFill="1" applyBorder="1" applyAlignment="1" applyProtection="1">
      <alignment horizontal="center"/>
      <protection/>
    </xf>
    <xf numFmtId="0" fontId="67" fillId="0" borderId="0" xfId="0" applyNumberFormat="1" applyFont="1" applyFill="1" applyBorder="1" applyAlignment="1" applyProtection="1">
      <alignment horizontal="left" vertical="top" wrapText="1"/>
      <protection/>
    </xf>
    <xf numFmtId="4" fontId="78" fillId="0" borderId="0" xfId="0" applyNumberFormat="1" applyFont="1" applyFill="1" applyBorder="1" applyAlignment="1" applyProtection="1">
      <alignment horizontal="center"/>
      <protection/>
    </xf>
    <xf numFmtId="0" fontId="69" fillId="0" borderId="19" xfId="0" applyNumberFormat="1" applyFont="1" applyFill="1" applyBorder="1" applyAlignment="1" applyProtection="1">
      <alignment horizontal="center" vertical="top"/>
      <protection/>
    </xf>
    <xf numFmtId="0" fontId="69" fillId="0" borderId="19" xfId="0" applyNumberFormat="1" applyFont="1" applyFill="1" applyBorder="1" applyAlignment="1" applyProtection="1">
      <alignment horizontal="left" vertical="top" wrapText="1"/>
      <protection/>
    </xf>
    <xf numFmtId="0" fontId="69" fillId="0" borderId="19" xfId="0" applyNumberFormat="1" applyFont="1" applyFill="1" applyBorder="1" applyAlignment="1" applyProtection="1">
      <alignment horizontal="center"/>
      <protection/>
    </xf>
    <xf numFmtId="4" fontId="69" fillId="0" borderId="19" xfId="0" applyNumberFormat="1" applyFont="1" applyFill="1" applyBorder="1" applyAlignment="1" applyProtection="1">
      <alignment horizontal="center"/>
      <protection/>
    </xf>
    <xf numFmtId="4" fontId="69" fillId="0" borderId="19" xfId="0" applyNumberFormat="1" applyFont="1" applyFill="1" applyBorder="1" applyAlignment="1" applyProtection="1">
      <alignment/>
      <protection/>
    </xf>
    <xf numFmtId="0" fontId="69" fillId="0" borderId="11" xfId="0" applyNumberFormat="1" applyFont="1" applyFill="1" applyBorder="1" applyAlignment="1" applyProtection="1">
      <alignment vertical="top" wrapText="1"/>
      <protection/>
    </xf>
    <xf numFmtId="0" fontId="72" fillId="0" borderId="0" xfId="0" applyNumberFormat="1" applyFont="1" applyFill="1" applyBorder="1" applyAlignment="1" applyProtection="1">
      <alignment horizontal="center" vertical="center"/>
      <protection/>
    </xf>
    <xf numFmtId="4" fontId="70" fillId="0" borderId="0" xfId="0" applyNumberFormat="1" applyFont="1" applyFill="1" applyBorder="1" applyAlignment="1" applyProtection="1">
      <alignment/>
      <protection/>
    </xf>
    <xf numFmtId="4" fontId="70" fillId="0" borderId="0" xfId="0" applyNumberFormat="1" applyFont="1" applyFill="1" applyBorder="1" applyAlignment="1" applyProtection="1">
      <alignment horizontal="right"/>
      <protection/>
    </xf>
    <xf numFmtId="0" fontId="72" fillId="0" borderId="16" xfId="0" applyNumberFormat="1" applyFont="1" applyFill="1" applyBorder="1" applyAlignment="1" applyProtection="1">
      <alignment horizontal="center" vertical="top"/>
      <protection/>
    </xf>
    <xf numFmtId="0" fontId="72" fillId="0" borderId="16" xfId="0" applyNumberFormat="1" applyFont="1" applyFill="1" applyBorder="1" applyAlignment="1" applyProtection="1">
      <alignment horizontal="center"/>
      <protection/>
    </xf>
    <xf numFmtId="4" fontId="72" fillId="0" borderId="16" xfId="0" applyNumberFormat="1" applyFont="1" applyFill="1" applyBorder="1" applyAlignment="1" applyProtection="1">
      <alignment horizontal="center"/>
      <protection/>
    </xf>
    <xf numFmtId="4" fontId="67" fillId="0" borderId="12" xfId="0" applyNumberFormat="1" applyFont="1" applyFill="1" applyBorder="1" applyAlignment="1" applyProtection="1">
      <alignment horizontal="right"/>
      <protection/>
    </xf>
    <xf numFmtId="0" fontId="72" fillId="0" borderId="15" xfId="0" applyNumberFormat="1" applyFont="1" applyFill="1" applyBorder="1" applyAlignment="1" applyProtection="1">
      <alignment horizontal="center" vertical="top"/>
      <protection/>
    </xf>
    <xf numFmtId="0" fontId="72" fillId="0" borderId="15" xfId="0" applyNumberFormat="1" applyFont="1" applyFill="1" applyBorder="1" applyAlignment="1" applyProtection="1">
      <alignment horizontal="center"/>
      <protection/>
    </xf>
    <xf numFmtId="4" fontId="72" fillId="0" borderId="15" xfId="0" applyNumberFormat="1" applyFont="1" applyFill="1" applyBorder="1" applyAlignment="1" applyProtection="1">
      <alignment horizontal="center"/>
      <protection/>
    </xf>
    <xf numFmtId="4" fontId="79" fillId="0" borderId="15"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protection/>
    </xf>
    <xf numFmtId="0" fontId="7" fillId="0" borderId="0" xfId="0" applyFont="1" applyFill="1" applyAlignment="1">
      <alignment vertical="center"/>
    </xf>
    <xf numFmtId="0" fontId="0" fillId="0" borderId="0" xfId="0" applyFill="1" applyAlignment="1">
      <alignment vertical="center"/>
    </xf>
    <xf numFmtId="0" fontId="0" fillId="0" borderId="13" xfId="0" applyFill="1" applyBorder="1" applyAlignment="1">
      <alignment vertical="center"/>
    </xf>
    <xf numFmtId="0" fontId="8" fillId="0" borderId="13" xfId="58" applyFont="1" applyFill="1" applyBorder="1" applyAlignment="1">
      <alignment horizontal="center" vertical="center" wrapText="1"/>
      <protection/>
    </xf>
    <xf numFmtId="4" fontId="4" fillId="0" borderId="13" xfId="0" applyNumberFormat="1" applyFont="1" applyFill="1" applyBorder="1" applyAlignment="1">
      <alignment vertical="center"/>
    </xf>
    <xf numFmtId="0" fontId="12" fillId="0" borderId="13" xfId="0" applyNumberFormat="1" applyFont="1" applyFill="1" applyBorder="1" applyAlignment="1" applyProtection="1">
      <alignment horizontal="center" vertical="center"/>
      <protection/>
    </xf>
    <xf numFmtId="4" fontId="12" fillId="0" borderId="13" xfId="0" applyNumberFormat="1" applyFont="1" applyFill="1" applyBorder="1" applyAlignment="1" applyProtection="1">
      <alignment horizontal="right" vertical="center"/>
      <protection/>
    </xf>
    <xf numFmtId="4" fontId="5" fillId="0" borderId="0" xfId="0" applyNumberFormat="1" applyFont="1" applyBorder="1" applyAlignment="1" applyProtection="1">
      <alignment vertical="top" wrapText="1"/>
      <protection/>
    </xf>
    <xf numFmtId="4" fontId="5" fillId="0" borderId="12" xfId="0" applyNumberFormat="1" applyFont="1" applyBorder="1" applyAlignment="1" applyProtection="1">
      <alignment vertical="top" wrapText="1"/>
      <protection/>
    </xf>
    <xf numFmtId="0" fontId="19" fillId="0" borderId="1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top" wrapText="1"/>
      <protection/>
    </xf>
    <xf numFmtId="0" fontId="5" fillId="0" borderId="11" xfId="0" applyNumberFormat="1" applyFont="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69" fillId="0" borderId="12" xfId="0" applyNumberFormat="1" applyFont="1" applyFill="1" applyBorder="1" applyAlignment="1" applyProtection="1">
      <alignment horizontal="center" vertical="top"/>
      <protection/>
    </xf>
    <xf numFmtId="0" fontId="69" fillId="0" borderId="12" xfId="0" applyNumberFormat="1" applyFont="1" applyBorder="1" applyAlignment="1" applyProtection="1">
      <alignment vertical="top" wrapText="1"/>
      <protection/>
    </xf>
    <xf numFmtId="4" fontId="69" fillId="0" borderId="12" xfId="0" applyNumberFormat="1" applyFont="1" applyFill="1" applyBorder="1" applyAlignment="1" applyProtection="1">
      <alignment/>
      <protection/>
    </xf>
    <xf numFmtId="0" fontId="69" fillId="0" borderId="12" xfId="0" applyNumberFormat="1" applyFont="1" applyFill="1" applyBorder="1" applyAlignment="1" applyProtection="1">
      <alignment horizontal="center"/>
      <protection/>
    </xf>
    <xf numFmtId="4" fontId="69" fillId="0" borderId="12" xfId="0" applyNumberFormat="1" applyFont="1" applyFill="1" applyBorder="1" applyAlignment="1" applyProtection="1">
      <alignment horizontal="center"/>
      <protection/>
    </xf>
    <xf numFmtId="194" fontId="69" fillId="0" borderId="12" xfId="0" applyNumberFormat="1" applyFont="1" applyBorder="1" applyAlignment="1" applyProtection="1">
      <alignment wrapText="1"/>
      <protection/>
    </xf>
    <xf numFmtId="0" fontId="80" fillId="0" borderId="0" xfId="0" applyFont="1" applyAlignment="1">
      <alignment/>
    </xf>
    <xf numFmtId="0" fontId="81" fillId="0" borderId="12" xfId="0" applyNumberFormat="1" applyFont="1" applyBorder="1" applyAlignment="1" applyProtection="1">
      <alignment vertical="top" wrapText="1"/>
      <protection/>
    </xf>
    <xf numFmtId="0" fontId="70" fillId="0" borderId="14" xfId="0" applyNumberFormat="1" applyFont="1" applyFill="1" applyBorder="1" applyAlignment="1" applyProtection="1">
      <alignment horizontal="center"/>
      <protection/>
    </xf>
    <xf numFmtId="0" fontId="70" fillId="0" borderId="0" xfId="0" applyNumberFormat="1" applyFont="1" applyFill="1" applyBorder="1" applyAlignment="1" applyProtection="1">
      <alignment horizontal="center"/>
      <protection/>
    </xf>
    <xf numFmtId="0" fontId="70" fillId="0" borderId="20" xfId="0" applyNumberFormat="1" applyFont="1" applyFill="1" applyBorder="1" applyAlignment="1" applyProtection="1">
      <alignment horizontal="center"/>
      <protection/>
    </xf>
    <xf numFmtId="0" fontId="69" fillId="0" borderId="21" xfId="0" applyNumberFormat="1" applyFont="1" applyFill="1" applyBorder="1" applyAlignment="1" applyProtection="1">
      <alignment horizontal="center" vertical="top"/>
      <protection/>
    </xf>
    <xf numFmtId="0" fontId="67" fillId="0" borderId="13" xfId="0" applyNumberFormat="1" applyFont="1" applyFill="1" applyBorder="1" applyAlignment="1" applyProtection="1">
      <alignment horizontal="center" vertical="top"/>
      <protection/>
    </xf>
    <xf numFmtId="0" fontId="67" fillId="0" borderId="11" xfId="0" applyNumberFormat="1" applyFont="1" applyFill="1" applyBorder="1" applyAlignment="1" applyProtection="1">
      <alignment horizontal="center" vertical="top"/>
      <protection/>
    </xf>
    <xf numFmtId="0" fontId="67" fillId="0" borderId="0" xfId="0" applyNumberFormat="1" applyFont="1" applyFill="1" applyBorder="1" applyAlignment="1" applyProtection="1">
      <alignment horizontal="center" vertical="top"/>
      <protection/>
    </xf>
    <xf numFmtId="0" fontId="67" fillId="0" borderId="12" xfId="0" applyNumberFormat="1" applyFont="1" applyFill="1" applyBorder="1" applyAlignment="1" applyProtection="1">
      <alignment horizontal="center" vertical="top"/>
      <protection/>
    </xf>
    <xf numFmtId="0" fontId="69" fillId="0" borderId="13" xfId="0" applyNumberFormat="1" applyFont="1" applyFill="1" applyBorder="1" applyAlignment="1" applyProtection="1">
      <alignment horizontal="center" vertical="top" wrapText="1"/>
      <protection/>
    </xf>
    <xf numFmtId="0" fontId="69" fillId="0" borderId="11" xfId="0" applyNumberFormat="1" applyFont="1" applyFill="1" applyBorder="1" applyAlignment="1" applyProtection="1">
      <alignment horizontal="left" vertical="top" wrapText="1"/>
      <protection/>
    </xf>
    <xf numFmtId="49" fontId="71" fillId="0" borderId="0" xfId="0" applyNumberFormat="1" applyFont="1" applyFill="1" applyBorder="1" applyAlignment="1" applyProtection="1">
      <alignment horizontal="center" vertical="center" wrapText="1"/>
      <protection/>
    </xf>
    <xf numFmtId="49" fontId="82" fillId="0" borderId="0" xfId="0" applyNumberFormat="1" applyFont="1" applyFill="1" applyBorder="1" applyAlignment="1" applyProtection="1">
      <alignment horizontal="center" vertical="center" wrapText="1"/>
      <protection/>
    </xf>
    <xf numFmtId="0" fontId="67" fillId="0" borderId="22" xfId="0" applyNumberFormat="1" applyFont="1" applyFill="1" applyBorder="1" applyAlignment="1" applyProtection="1">
      <alignment horizontal="center" vertical="top"/>
      <protection/>
    </xf>
    <xf numFmtId="0" fontId="70" fillId="0" borderId="23" xfId="0" applyNumberFormat="1" applyFont="1" applyFill="1" applyBorder="1" applyAlignment="1" applyProtection="1">
      <alignment horizontal="center"/>
      <protection/>
    </xf>
    <xf numFmtId="0" fontId="69" fillId="0" borderId="12" xfId="0" applyNumberFormat="1" applyFont="1" applyFill="1" applyBorder="1" applyAlignment="1" applyProtection="1">
      <alignment horizontal="center" vertical="top"/>
      <protection/>
    </xf>
    <xf numFmtId="0" fontId="69" fillId="0" borderId="23" xfId="0" applyNumberFormat="1" applyFont="1" applyFill="1" applyBorder="1" applyAlignment="1" applyProtection="1">
      <alignment horizontal="center"/>
      <protection/>
    </xf>
    <xf numFmtId="0" fontId="69" fillId="0" borderId="20" xfId="0" applyNumberFormat="1" applyFont="1" applyFill="1" applyBorder="1" applyAlignment="1" applyProtection="1">
      <alignment horizontal="center"/>
      <protection/>
    </xf>
    <xf numFmtId="0" fontId="67" fillId="0" borderId="24" xfId="0" applyNumberFormat="1" applyFont="1" applyFill="1" applyBorder="1" applyAlignment="1" applyProtection="1">
      <alignment horizontal="center" vertical="top"/>
      <protection/>
    </xf>
    <xf numFmtId="0" fontId="69" fillId="0" borderId="0" xfId="0" applyNumberFormat="1" applyFont="1" applyFill="1" applyBorder="1" applyAlignment="1" applyProtection="1">
      <alignment horizontal="center"/>
      <protection/>
    </xf>
    <xf numFmtId="0" fontId="69" fillId="0" borderId="11" xfId="0" applyNumberFormat="1" applyFont="1" applyFill="1" applyBorder="1" applyAlignment="1" applyProtection="1">
      <alignment horizontal="center" vertical="top"/>
      <protection/>
    </xf>
    <xf numFmtId="0" fontId="69" fillId="0" borderId="22" xfId="0" applyNumberFormat="1" applyFont="1" applyFill="1" applyBorder="1" applyAlignment="1" applyProtection="1">
      <alignment horizontal="center" vertical="top"/>
      <protection/>
    </xf>
    <xf numFmtId="0" fontId="69" fillId="0" borderId="11" xfId="0" applyNumberFormat="1" applyFont="1" applyBorder="1" applyAlignment="1" applyProtection="1">
      <alignment vertical="top" wrapText="1"/>
      <protection/>
    </xf>
    <xf numFmtId="0" fontId="69" fillId="0" borderId="12" xfId="0" applyNumberFormat="1" applyFont="1" applyBorder="1" applyAlignment="1" applyProtection="1">
      <alignment vertical="top" wrapText="1"/>
      <protection/>
    </xf>
    <xf numFmtId="0" fontId="69" fillId="0" borderId="11" xfId="0" applyNumberFormat="1" applyFont="1" applyFill="1" applyBorder="1" applyAlignment="1" applyProtection="1">
      <alignment horizontal="center"/>
      <protection/>
    </xf>
    <xf numFmtId="0" fontId="69" fillId="0" borderId="12" xfId="0" applyNumberFormat="1" applyFont="1" applyFill="1" applyBorder="1" applyAlignment="1" applyProtection="1">
      <alignment horizontal="center"/>
      <protection/>
    </xf>
    <xf numFmtId="4" fontId="69" fillId="0" borderId="11" xfId="0" applyNumberFormat="1" applyFont="1" applyFill="1" applyBorder="1" applyAlignment="1" applyProtection="1">
      <alignment horizontal="center"/>
      <protection/>
    </xf>
    <xf numFmtId="4" fontId="69" fillId="0" borderId="12" xfId="0" applyNumberFormat="1" applyFont="1" applyFill="1" applyBorder="1" applyAlignment="1" applyProtection="1">
      <alignment horizontal="center"/>
      <protection/>
    </xf>
    <xf numFmtId="49" fontId="67" fillId="0" borderId="12" xfId="0" applyNumberFormat="1" applyFont="1" applyFill="1" applyBorder="1" applyAlignment="1" applyProtection="1">
      <alignment horizontal="center" wrapText="1"/>
      <protection/>
    </xf>
    <xf numFmtId="4" fontId="69" fillId="0" borderId="11" xfId="0" applyNumberFormat="1" applyFont="1" applyFill="1" applyBorder="1" applyAlignment="1" applyProtection="1">
      <alignment/>
      <protection/>
    </xf>
    <xf numFmtId="4" fontId="69" fillId="0" borderId="12" xfId="0" applyNumberFormat="1" applyFont="1" applyFill="1" applyBorder="1" applyAlignment="1" applyProtection="1">
      <alignment/>
      <protection/>
    </xf>
    <xf numFmtId="194" fontId="69" fillId="0" borderId="11" xfId="0" applyNumberFormat="1" applyFont="1" applyBorder="1" applyAlignment="1" applyProtection="1">
      <alignment wrapText="1"/>
      <protection/>
    </xf>
    <xf numFmtId="194" fontId="69" fillId="0" borderId="12" xfId="0" applyNumberFormat="1" applyFont="1" applyBorder="1" applyAlignment="1" applyProtection="1">
      <alignment wrapText="1"/>
      <protection/>
    </xf>
    <xf numFmtId="192" fontId="4" fillId="0" borderId="10" xfId="44" applyFont="1" applyBorder="1" applyAlignment="1">
      <alignment horizontal="center" vertical="center"/>
    </xf>
    <xf numFmtId="0" fontId="7" fillId="0" borderId="10" xfId="44" applyNumberFormat="1" applyFont="1" applyBorder="1" applyAlignment="1">
      <alignment horizontal="center" vertical="center" wrapText="1"/>
    </xf>
    <xf numFmtId="0" fontId="4" fillId="0" borderId="10" xfId="44" applyNumberFormat="1" applyFont="1" applyBorder="1" applyAlignment="1">
      <alignment horizontal="center" vertical="center" wrapText="1"/>
    </xf>
    <xf numFmtId="192" fontId="4" fillId="0" borderId="0" xfId="44" applyFont="1" applyBorder="1" applyAlignment="1">
      <alignment horizontal="center" vertical="center"/>
    </xf>
    <xf numFmtId="0" fontId="0" fillId="0" borderId="0" xfId="0"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o I" xfId="57"/>
    <cellStyle name="Normal_Sheet1" xfId="58"/>
    <cellStyle name="Note" xfId="59"/>
    <cellStyle name="Output" xfId="60"/>
    <cellStyle name="Percent" xfId="61"/>
    <cellStyle name="Title" xfId="62"/>
    <cellStyle name="Total" xfId="63"/>
    <cellStyle name="Warning Text" xfId="64"/>
  </cellStyles>
  <dxfs count="2">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0"/>
  <sheetViews>
    <sheetView zoomScale="90" zoomScaleNormal="90" zoomScaleSheetLayoutView="90" zoomScalePageLayoutView="0" workbookViewId="0" topLeftCell="A16">
      <selection activeCell="J10" sqref="J10"/>
    </sheetView>
  </sheetViews>
  <sheetFormatPr defaultColWidth="9.140625" defaultRowHeight="12.75"/>
  <cols>
    <col min="1" max="1" width="6.28125" style="16" customWidth="1"/>
    <col min="2" max="2" width="45.140625" style="16" customWidth="1"/>
    <col min="3" max="3" width="44.140625" style="36" customWidth="1"/>
    <col min="4" max="4" width="5.7109375" style="18" bestFit="1" customWidth="1"/>
    <col min="5" max="5" width="11.421875" style="107" bestFit="1" customWidth="1"/>
    <col min="6" max="6" width="11.8515625" style="19" bestFit="1" customWidth="1"/>
    <col min="7" max="7" width="21.7109375" style="19" bestFit="1" customWidth="1"/>
    <col min="8" max="8" width="9.140625" style="36" bestFit="1" customWidth="1"/>
    <col min="9" max="9" width="18.140625" style="36" customWidth="1"/>
    <col min="10" max="14" width="9.140625" style="36" bestFit="1" customWidth="1"/>
    <col min="15" max="16384" width="9.140625" style="14" customWidth="1"/>
  </cols>
  <sheetData>
    <row r="1" spans="1:7" ht="26.25">
      <c r="A1" s="172" t="s">
        <v>304</v>
      </c>
      <c r="B1" s="172"/>
      <c r="C1" s="172"/>
      <c r="D1" s="172"/>
      <c r="E1" s="172"/>
      <c r="F1" s="172"/>
      <c r="G1" s="172"/>
    </row>
    <row r="2" spans="1:7" ht="60" customHeight="1">
      <c r="A2" s="173" t="s">
        <v>305</v>
      </c>
      <c r="B2" s="173"/>
      <c r="C2" s="173"/>
      <c r="D2" s="173"/>
      <c r="E2" s="173"/>
      <c r="F2" s="173"/>
      <c r="G2" s="173"/>
    </row>
    <row r="3" spans="1:7" ht="15.75" customHeight="1">
      <c r="A3" s="176"/>
      <c r="B3" s="176"/>
      <c r="C3" s="176"/>
      <c r="D3" s="176"/>
      <c r="E3" s="176"/>
      <c r="F3" s="176"/>
      <c r="G3" s="176"/>
    </row>
    <row r="4" spans="1:14" ht="31.5">
      <c r="A4" s="13" t="s">
        <v>0</v>
      </c>
      <c r="B4" s="15" t="s">
        <v>1</v>
      </c>
      <c r="C4" s="15" t="s">
        <v>2</v>
      </c>
      <c r="D4" s="13" t="s">
        <v>3</v>
      </c>
      <c r="E4" s="15" t="s">
        <v>4</v>
      </c>
      <c r="F4" s="13" t="s">
        <v>5</v>
      </c>
      <c r="G4" s="15" t="s">
        <v>6</v>
      </c>
      <c r="H4" s="55"/>
      <c r="I4" s="55"/>
      <c r="J4" s="55"/>
      <c r="K4" s="55"/>
      <c r="L4" s="55"/>
      <c r="M4" s="55"/>
      <c r="N4" s="55"/>
    </row>
    <row r="5" spans="1:14" ht="84.75" customHeight="1">
      <c r="A5" s="171" t="s">
        <v>259</v>
      </c>
      <c r="B5" s="171"/>
      <c r="C5" s="171"/>
      <c r="D5" s="171"/>
      <c r="E5" s="171"/>
      <c r="F5" s="171"/>
      <c r="G5" s="171"/>
      <c r="H5" s="55"/>
      <c r="I5" s="55"/>
      <c r="J5" s="55"/>
      <c r="K5" s="55"/>
      <c r="L5" s="55"/>
      <c r="M5" s="55"/>
      <c r="N5" s="55"/>
    </row>
    <row r="6" spans="1:14" ht="15" customHeight="1">
      <c r="A6" s="170"/>
      <c r="B6" s="170"/>
      <c r="C6" s="170"/>
      <c r="D6" s="170"/>
      <c r="E6" s="170"/>
      <c r="F6" s="170"/>
      <c r="G6" s="170"/>
      <c r="H6" s="55"/>
      <c r="I6" s="55"/>
      <c r="J6" s="55"/>
      <c r="K6" s="55"/>
      <c r="L6" s="55"/>
      <c r="M6" s="55"/>
      <c r="N6" s="55"/>
    </row>
    <row r="7" spans="1:14" s="76" customFormat="1" ht="27" thickBot="1">
      <c r="A7" s="71" t="s">
        <v>58</v>
      </c>
      <c r="B7" s="72" t="s">
        <v>57</v>
      </c>
      <c r="C7" s="72" t="s">
        <v>143</v>
      </c>
      <c r="D7" s="73"/>
      <c r="E7" s="74"/>
      <c r="F7" s="75"/>
      <c r="G7" s="75"/>
      <c r="H7" s="16"/>
      <c r="I7" s="16"/>
      <c r="J7" s="16"/>
      <c r="K7" s="16"/>
      <c r="L7" s="16"/>
      <c r="M7" s="16"/>
      <c r="N7" s="16">
        <v>0</v>
      </c>
    </row>
    <row r="8" spans="1:14" s="76" customFormat="1" ht="21.75" thickBot="1" thickTop="1">
      <c r="A8" s="130" t="s">
        <v>7</v>
      </c>
      <c r="B8" s="130" t="s">
        <v>8</v>
      </c>
      <c r="C8" s="130" t="s">
        <v>9</v>
      </c>
      <c r="D8" s="131"/>
      <c r="E8" s="132"/>
      <c r="F8" s="132"/>
      <c r="G8" s="132"/>
      <c r="H8" s="16"/>
      <c r="I8" s="16"/>
      <c r="J8" s="16"/>
      <c r="K8" s="16"/>
      <c r="L8" s="16"/>
      <c r="M8" s="16"/>
      <c r="N8" s="16"/>
    </row>
    <row r="9" spans="1:14" ht="16.5" thickTop="1">
      <c r="A9" s="68"/>
      <c r="B9" s="68"/>
      <c r="C9" s="68"/>
      <c r="D9" s="104"/>
      <c r="E9" s="105"/>
      <c r="F9" s="106"/>
      <c r="G9" s="106"/>
      <c r="H9" s="16"/>
      <c r="I9" s="16"/>
      <c r="J9" s="16"/>
      <c r="K9" s="16"/>
      <c r="L9" s="16"/>
      <c r="M9" s="16"/>
      <c r="N9" s="16"/>
    </row>
    <row r="10" spans="1:14" ht="195">
      <c r="A10" s="16">
        <v>1.1</v>
      </c>
      <c r="B10" s="23" t="s">
        <v>293</v>
      </c>
      <c r="C10" s="23" t="s">
        <v>287</v>
      </c>
      <c r="F10" s="56"/>
      <c r="G10" s="56"/>
      <c r="H10" s="16"/>
      <c r="I10" s="16"/>
      <c r="J10" s="16"/>
      <c r="K10" s="16"/>
      <c r="L10" s="16"/>
      <c r="M10" s="16"/>
      <c r="N10" s="16"/>
    </row>
    <row r="11" spans="2:14" ht="15">
      <c r="B11" s="23" t="s">
        <v>19</v>
      </c>
      <c r="C11" s="23" t="s">
        <v>19</v>
      </c>
      <c r="D11" s="18" t="s">
        <v>20</v>
      </c>
      <c r="E11" s="107">
        <v>1.6</v>
      </c>
      <c r="F11" s="56">
        <v>0</v>
      </c>
      <c r="G11" s="56">
        <f>E11*F11</f>
        <v>0</v>
      </c>
      <c r="H11" s="16"/>
      <c r="I11" s="16"/>
      <c r="J11" s="16"/>
      <c r="K11" s="16"/>
      <c r="L11" s="16"/>
      <c r="M11" s="16"/>
      <c r="N11" s="16"/>
    </row>
    <row r="12" spans="1:14" ht="67.5" customHeight="1">
      <c r="A12" s="37" t="s">
        <v>21</v>
      </c>
      <c r="B12" s="108" t="s">
        <v>283</v>
      </c>
      <c r="C12" s="108" t="s">
        <v>284</v>
      </c>
      <c r="D12" s="47"/>
      <c r="E12" s="109"/>
      <c r="F12" s="66"/>
      <c r="G12" s="66"/>
      <c r="H12" s="16"/>
      <c r="I12" s="16"/>
      <c r="J12" s="16"/>
      <c r="K12" s="16"/>
      <c r="L12" s="16"/>
      <c r="M12" s="16"/>
      <c r="N12" s="16"/>
    </row>
    <row r="13" spans="1:14" ht="15">
      <c r="A13" s="40"/>
      <c r="B13" s="41" t="s">
        <v>22</v>
      </c>
      <c r="C13" s="41" t="s">
        <v>22</v>
      </c>
      <c r="D13" s="42" t="s">
        <v>23</v>
      </c>
      <c r="E13" s="110">
        <v>3.2</v>
      </c>
      <c r="F13" s="67">
        <v>0</v>
      </c>
      <c r="G13" s="67">
        <f>E13*F13</f>
        <v>0</v>
      </c>
      <c r="H13" s="16"/>
      <c r="I13" s="16"/>
      <c r="J13" s="16"/>
      <c r="K13" s="16"/>
      <c r="L13" s="16"/>
      <c r="M13" s="16"/>
      <c r="N13" s="16"/>
    </row>
    <row r="14" spans="1:14" ht="75">
      <c r="A14" s="16" t="s">
        <v>24</v>
      </c>
      <c r="B14" s="111" t="s">
        <v>285</v>
      </c>
      <c r="C14" s="111" t="s">
        <v>286</v>
      </c>
      <c r="F14" s="56"/>
      <c r="G14" s="56"/>
      <c r="H14" s="16"/>
      <c r="I14" s="16"/>
      <c r="J14" s="16"/>
      <c r="K14" s="16"/>
      <c r="L14" s="16"/>
      <c r="M14" s="16"/>
      <c r="N14" s="16"/>
    </row>
    <row r="15" spans="2:7" ht="18">
      <c r="B15" s="112" t="s">
        <v>25</v>
      </c>
      <c r="C15" s="112" t="s">
        <v>25</v>
      </c>
      <c r="D15" s="113" t="s">
        <v>271</v>
      </c>
      <c r="E15" s="110">
        <v>5000</v>
      </c>
      <c r="F15" s="67">
        <v>0</v>
      </c>
      <c r="G15" s="67">
        <f>E15*F15</f>
        <v>0</v>
      </c>
    </row>
    <row r="16" spans="1:14" ht="90">
      <c r="A16" s="114" t="s">
        <v>26</v>
      </c>
      <c r="B16" s="23" t="s">
        <v>190</v>
      </c>
      <c r="C16" s="23" t="s">
        <v>191</v>
      </c>
      <c r="F16" s="56"/>
      <c r="G16" s="56"/>
      <c r="H16" s="16"/>
      <c r="I16" s="16"/>
      <c r="J16" s="16"/>
      <c r="K16" s="16"/>
      <c r="L16" s="16"/>
      <c r="M16" s="16"/>
      <c r="N16" s="16"/>
    </row>
    <row r="17" spans="2:14" ht="18">
      <c r="B17" s="115" t="s">
        <v>27</v>
      </c>
      <c r="C17" s="115" t="s">
        <v>27</v>
      </c>
      <c r="D17" s="116" t="s">
        <v>271</v>
      </c>
      <c r="E17" s="107">
        <v>23908</v>
      </c>
      <c r="F17" s="56">
        <v>0</v>
      </c>
      <c r="G17" s="56">
        <f>E17*F17</f>
        <v>0</v>
      </c>
      <c r="H17" s="16"/>
      <c r="I17" s="16"/>
      <c r="J17" s="16"/>
      <c r="K17" s="16"/>
      <c r="L17" s="16"/>
      <c r="M17" s="16"/>
      <c r="N17" s="16"/>
    </row>
    <row r="18" spans="1:14" ht="210">
      <c r="A18" s="117" t="s">
        <v>28</v>
      </c>
      <c r="B18" s="108" t="s">
        <v>294</v>
      </c>
      <c r="C18" s="108" t="s">
        <v>295</v>
      </c>
      <c r="D18" s="47"/>
      <c r="E18" s="109"/>
      <c r="F18" s="66"/>
      <c r="G18" s="66"/>
      <c r="H18" s="16"/>
      <c r="I18" s="16"/>
      <c r="J18" s="16"/>
      <c r="K18" s="16"/>
      <c r="L18" s="16"/>
      <c r="M18" s="16"/>
      <c r="N18" s="16"/>
    </row>
    <row r="19" spans="1:14" ht="18">
      <c r="A19" s="40"/>
      <c r="B19" s="112" t="s">
        <v>25</v>
      </c>
      <c r="C19" s="112" t="s">
        <v>25</v>
      </c>
      <c r="D19" s="113" t="s">
        <v>271</v>
      </c>
      <c r="E19" s="110">
        <v>5000</v>
      </c>
      <c r="F19" s="67">
        <v>0</v>
      </c>
      <c r="G19" s="67">
        <f>E19*F19</f>
        <v>0</v>
      </c>
      <c r="H19" s="16"/>
      <c r="I19" s="16"/>
      <c r="J19" s="16"/>
      <c r="K19" s="16"/>
      <c r="L19" s="16"/>
      <c r="M19" s="16"/>
      <c r="N19" s="16"/>
    </row>
    <row r="20" spans="1:14" ht="240" customHeight="1">
      <c r="A20" s="16" t="s">
        <v>29</v>
      </c>
      <c r="B20" s="23" t="s">
        <v>192</v>
      </c>
      <c r="C20" s="23" t="s">
        <v>288</v>
      </c>
      <c r="F20" s="56"/>
      <c r="G20" s="56"/>
      <c r="H20" s="16"/>
      <c r="I20" s="16"/>
      <c r="J20" s="16"/>
      <c r="K20" s="16"/>
      <c r="L20" s="16"/>
      <c r="M20" s="16"/>
      <c r="N20" s="16"/>
    </row>
    <row r="21" spans="2:14" ht="18">
      <c r="B21" s="23" t="s">
        <v>30</v>
      </c>
      <c r="C21" s="23" t="s">
        <v>30</v>
      </c>
      <c r="D21" s="18" t="s">
        <v>271</v>
      </c>
      <c r="E21" s="107">
        <v>23900</v>
      </c>
      <c r="F21" s="56">
        <v>0</v>
      </c>
      <c r="G21" s="56">
        <f>E21*F21</f>
        <v>0</v>
      </c>
      <c r="H21" s="16"/>
      <c r="I21" s="16"/>
      <c r="J21" s="16"/>
      <c r="K21" s="16"/>
      <c r="L21" s="16"/>
      <c r="M21" s="16"/>
      <c r="N21" s="16"/>
    </row>
    <row r="22" spans="1:14" ht="167.25" customHeight="1">
      <c r="A22" s="37" t="s">
        <v>31</v>
      </c>
      <c r="B22" s="108" t="s">
        <v>193</v>
      </c>
      <c r="C22" s="108" t="s">
        <v>194</v>
      </c>
      <c r="D22" s="47"/>
      <c r="E22" s="109"/>
      <c r="F22" s="66"/>
      <c r="G22" s="66"/>
      <c r="H22" s="16"/>
      <c r="I22" s="16"/>
      <c r="J22" s="16"/>
      <c r="K22" s="16"/>
      <c r="L22" s="16"/>
      <c r="M22" s="16"/>
      <c r="N22" s="16"/>
    </row>
    <row r="23" spans="1:14" ht="18">
      <c r="A23" s="40"/>
      <c r="B23" s="41" t="s">
        <v>32</v>
      </c>
      <c r="C23" s="41" t="s">
        <v>32</v>
      </c>
      <c r="D23" s="42" t="s">
        <v>274</v>
      </c>
      <c r="E23" s="118">
        <v>1000</v>
      </c>
      <c r="F23" s="67">
        <v>0</v>
      </c>
      <c r="G23" s="67">
        <f>E23*F23</f>
        <v>0</v>
      </c>
      <c r="H23" s="16"/>
      <c r="I23" s="16"/>
      <c r="J23" s="16"/>
      <c r="K23" s="16"/>
      <c r="L23" s="16"/>
      <c r="M23" s="16"/>
      <c r="N23" s="16"/>
    </row>
    <row r="24" spans="1:14" s="76" customFormat="1" ht="15.75">
      <c r="A24" s="80"/>
      <c r="B24" s="81" t="s">
        <v>10</v>
      </c>
      <c r="C24" s="81" t="s">
        <v>11</v>
      </c>
      <c r="D24" s="82"/>
      <c r="E24" s="83"/>
      <c r="F24" s="84"/>
      <c r="G24" s="133">
        <f>SUM(G11:G23)</f>
        <v>0</v>
      </c>
      <c r="H24" s="16"/>
      <c r="I24" s="16"/>
      <c r="J24" s="16"/>
      <c r="K24" s="16"/>
      <c r="L24" s="16"/>
      <c r="M24" s="16"/>
      <c r="N24" s="16"/>
    </row>
    <row r="25" spans="1:14" ht="15.75">
      <c r="A25" s="68"/>
      <c r="B25" s="68"/>
      <c r="C25" s="119"/>
      <c r="D25" s="104"/>
      <c r="E25" s="105"/>
      <c r="H25" s="16"/>
      <c r="I25" s="16"/>
      <c r="J25" s="16"/>
      <c r="K25" s="16"/>
      <c r="L25" s="16"/>
      <c r="M25" s="16"/>
      <c r="N25" s="16"/>
    </row>
    <row r="26" spans="1:14" s="76" customFormat="1" ht="21" thickBot="1">
      <c r="A26" s="134" t="s">
        <v>12</v>
      </c>
      <c r="B26" s="134" t="s">
        <v>13</v>
      </c>
      <c r="C26" s="134" t="s">
        <v>14</v>
      </c>
      <c r="D26" s="135"/>
      <c r="E26" s="136"/>
      <c r="F26" s="137"/>
      <c r="G26" s="137"/>
      <c r="H26" s="36"/>
      <c r="I26" s="36"/>
      <c r="J26" s="36"/>
      <c r="K26" s="36"/>
      <c r="L26" s="36"/>
      <c r="M26" s="36"/>
      <c r="N26" s="36"/>
    </row>
    <row r="27" spans="1:3" ht="165.75" thickTop="1">
      <c r="A27" s="16" t="s">
        <v>33</v>
      </c>
      <c r="B27" s="23" t="s">
        <v>195</v>
      </c>
      <c r="C27" s="23" t="s">
        <v>196</v>
      </c>
    </row>
    <row r="28" spans="2:7" ht="16.5" customHeight="1">
      <c r="B28" s="23" t="s">
        <v>40</v>
      </c>
      <c r="C28" s="23" t="s">
        <v>40</v>
      </c>
      <c r="D28" s="18" t="s">
        <v>274</v>
      </c>
      <c r="E28" s="107">
        <v>4781.6</v>
      </c>
      <c r="F28" s="19">
        <v>0</v>
      </c>
      <c r="G28" s="19">
        <f>E28*F28</f>
        <v>0</v>
      </c>
    </row>
    <row r="29" spans="1:7" ht="75">
      <c r="A29" s="37" t="s">
        <v>34</v>
      </c>
      <c r="B29" s="108" t="s">
        <v>197</v>
      </c>
      <c r="C29" s="108" t="s">
        <v>198</v>
      </c>
      <c r="D29" s="38"/>
      <c r="E29" s="37"/>
      <c r="F29" s="39"/>
      <c r="G29" s="39"/>
    </row>
    <row r="30" spans="1:7" ht="16.5" customHeight="1">
      <c r="A30" s="40"/>
      <c r="B30" s="41" t="s">
        <v>41</v>
      </c>
      <c r="C30" s="41" t="s">
        <v>41</v>
      </c>
      <c r="D30" s="42" t="s">
        <v>271</v>
      </c>
      <c r="E30" s="118">
        <v>24430</v>
      </c>
      <c r="F30" s="44">
        <v>0</v>
      </c>
      <c r="G30" s="44">
        <f>E30*F30</f>
        <v>0</v>
      </c>
    </row>
    <row r="31" spans="1:5" ht="135">
      <c r="A31" s="16" t="s">
        <v>35</v>
      </c>
      <c r="B31" s="23" t="s">
        <v>199</v>
      </c>
      <c r="C31" s="23" t="s">
        <v>200</v>
      </c>
      <c r="D31" s="36"/>
      <c r="E31" s="16"/>
    </row>
    <row r="32" spans="2:7" ht="18">
      <c r="B32" s="23" t="s">
        <v>42</v>
      </c>
      <c r="C32" s="23" t="s">
        <v>42</v>
      </c>
      <c r="D32" s="18" t="s">
        <v>274</v>
      </c>
      <c r="E32" s="107">
        <v>695.91</v>
      </c>
      <c r="F32" s="19">
        <v>0</v>
      </c>
      <c r="G32" s="19">
        <f>E32*F32</f>
        <v>0</v>
      </c>
    </row>
    <row r="33" spans="1:7" ht="213" customHeight="1">
      <c r="A33" s="37" t="s">
        <v>36</v>
      </c>
      <c r="B33" s="108" t="s">
        <v>201</v>
      </c>
      <c r="C33" s="108" t="s">
        <v>202</v>
      </c>
      <c r="D33" s="38"/>
      <c r="E33" s="37"/>
      <c r="F33" s="39"/>
      <c r="G33" s="39"/>
    </row>
    <row r="34" spans="1:7" ht="18">
      <c r="A34" s="40"/>
      <c r="B34" s="41" t="s">
        <v>43</v>
      </c>
      <c r="C34" s="41" t="s">
        <v>43</v>
      </c>
      <c r="D34" s="42" t="s">
        <v>274</v>
      </c>
      <c r="E34" s="110">
        <v>1728.9</v>
      </c>
      <c r="F34" s="44">
        <v>0</v>
      </c>
      <c r="G34" s="44">
        <f>E34*F34</f>
        <v>0</v>
      </c>
    </row>
    <row r="35" spans="1:7" ht="212.25" customHeight="1">
      <c r="A35" s="37" t="s">
        <v>153</v>
      </c>
      <c r="B35" s="108" t="s">
        <v>203</v>
      </c>
      <c r="C35" s="108" t="s">
        <v>204</v>
      </c>
      <c r="D35" s="47"/>
      <c r="E35" s="109"/>
      <c r="F35" s="39"/>
      <c r="G35" s="39"/>
    </row>
    <row r="36" spans="1:7" ht="18">
      <c r="A36" s="40"/>
      <c r="B36" s="41" t="s">
        <v>44</v>
      </c>
      <c r="C36" s="41" t="s">
        <v>44</v>
      </c>
      <c r="D36" s="42" t="s">
        <v>274</v>
      </c>
      <c r="E36" s="110">
        <v>13291.14</v>
      </c>
      <c r="F36" s="44">
        <v>0</v>
      </c>
      <c r="G36" s="44">
        <f>E36*F36</f>
        <v>0</v>
      </c>
    </row>
    <row r="37" spans="1:5" ht="165">
      <c r="A37" s="16" t="s">
        <v>154</v>
      </c>
      <c r="B37" s="23" t="s">
        <v>250</v>
      </c>
      <c r="C37" s="23" t="s">
        <v>206</v>
      </c>
      <c r="D37" s="36"/>
      <c r="E37" s="16"/>
    </row>
    <row r="38" spans="2:7" ht="18">
      <c r="B38" s="23" t="s">
        <v>45</v>
      </c>
      <c r="C38" s="23" t="s">
        <v>45</v>
      </c>
      <c r="D38" s="18" t="s">
        <v>274</v>
      </c>
      <c r="E38" s="107">
        <v>8016.25</v>
      </c>
      <c r="F38" s="19">
        <v>0</v>
      </c>
      <c r="G38" s="19">
        <f>E38*F38</f>
        <v>0</v>
      </c>
    </row>
    <row r="39" spans="1:7" ht="303" customHeight="1">
      <c r="A39" s="37" t="s">
        <v>37</v>
      </c>
      <c r="B39" s="108" t="s">
        <v>251</v>
      </c>
      <c r="C39" s="108" t="s">
        <v>252</v>
      </c>
      <c r="D39" s="47"/>
      <c r="E39" s="109"/>
      <c r="F39" s="39"/>
      <c r="G39" s="39"/>
    </row>
    <row r="40" spans="1:7" ht="18">
      <c r="A40" s="40"/>
      <c r="B40" s="41" t="s">
        <v>46</v>
      </c>
      <c r="C40" s="41" t="s">
        <v>46</v>
      </c>
      <c r="D40" s="42" t="s">
        <v>274</v>
      </c>
      <c r="E40" s="110">
        <v>17602.88</v>
      </c>
      <c r="F40" s="44">
        <v>0</v>
      </c>
      <c r="G40" s="44">
        <f>E40*F40</f>
        <v>0</v>
      </c>
    </row>
    <row r="41" spans="1:5" ht="45">
      <c r="A41" s="16" t="s">
        <v>38</v>
      </c>
      <c r="B41" s="23" t="s">
        <v>207</v>
      </c>
      <c r="C41" s="23" t="s">
        <v>208</v>
      </c>
      <c r="D41" s="36"/>
      <c r="E41" s="16"/>
    </row>
    <row r="42" spans="2:7" ht="18">
      <c r="B42" s="23" t="s">
        <v>50</v>
      </c>
      <c r="C42" s="23" t="s">
        <v>50</v>
      </c>
      <c r="D42" s="18" t="s">
        <v>271</v>
      </c>
      <c r="E42" s="107">
        <v>15914.48</v>
      </c>
      <c r="F42" s="19">
        <v>0</v>
      </c>
      <c r="G42" s="19">
        <f>E42*F42</f>
        <v>0</v>
      </c>
    </row>
    <row r="43" spans="1:5" ht="90">
      <c r="A43" s="16" t="s">
        <v>39</v>
      </c>
      <c r="B43" s="23" t="s">
        <v>253</v>
      </c>
      <c r="C43" s="23" t="s">
        <v>254</v>
      </c>
      <c r="D43" s="36"/>
      <c r="E43" s="16"/>
    </row>
    <row r="44" spans="2:7" ht="18">
      <c r="B44" s="23" t="s">
        <v>50</v>
      </c>
      <c r="C44" s="23" t="s">
        <v>50</v>
      </c>
      <c r="D44" s="18" t="s">
        <v>271</v>
      </c>
      <c r="E44" s="107">
        <v>15914.48</v>
      </c>
      <c r="F44" s="19">
        <v>0</v>
      </c>
      <c r="G44" s="19">
        <f>E44*F44</f>
        <v>0</v>
      </c>
    </row>
    <row r="45" spans="1:14" ht="165.75" customHeight="1">
      <c r="A45" s="16" t="s">
        <v>47</v>
      </c>
      <c r="B45" s="108" t="s">
        <v>209</v>
      </c>
      <c r="C45" s="108" t="s">
        <v>210</v>
      </c>
      <c r="D45" s="38"/>
      <c r="E45" s="37"/>
      <c r="F45" s="39"/>
      <c r="G45" s="39"/>
      <c r="J45" s="14"/>
      <c r="K45" s="14"/>
      <c r="L45" s="14"/>
      <c r="M45" s="14"/>
      <c r="N45" s="14"/>
    </row>
    <row r="46" spans="1:14" ht="17.25" customHeight="1">
      <c r="A46" s="40"/>
      <c r="B46" s="41" t="s">
        <v>51</v>
      </c>
      <c r="C46" s="41" t="s">
        <v>51</v>
      </c>
      <c r="D46" s="42" t="s">
        <v>274</v>
      </c>
      <c r="E46" s="118">
        <v>3322.79</v>
      </c>
      <c r="F46" s="44">
        <v>0</v>
      </c>
      <c r="G46" s="44">
        <f>E46*F46</f>
        <v>0</v>
      </c>
      <c r="J46" s="14"/>
      <c r="K46" s="14"/>
      <c r="L46" s="14"/>
      <c r="M46" s="14"/>
      <c r="N46" s="14"/>
    </row>
    <row r="47" spans="1:14" ht="90">
      <c r="A47" s="16" t="s">
        <v>48</v>
      </c>
      <c r="B47" s="23" t="s">
        <v>211</v>
      </c>
      <c r="C47" s="23" t="s">
        <v>212</v>
      </c>
      <c r="D47" s="36"/>
      <c r="E47" s="16"/>
      <c r="J47" s="14"/>
      <c r="K47" s="14"/>
      <c r="L47" s="14"/>
      <c r="M47" s="14"/>
      <c r="N47" s="14"/>
    </row>
    <row r="48" spans="2:14" ht="17.25" customHeight="1">
      <c r="B48" s="115" t="s">
        <v>53</v>
      </c>
      <c r="C48" s="115" t="s">
        <v>53</v>
      </c>
      <c r="D48" s="116" t="s">
        <v>271</v>
      </c>
      <c r="E48" s="120">
        <v>6137.76</v>
      </c>
      <c r="F48" s="19">
        <v>0</v>
      </c>
      <c r="G48" s="19">
        <f>E48*F48</f>
        <v>0</v>
      </c>
      <c r="J48" s="14"/>
      <c r="K48" s="14"/>
      <c r="L48" s="14"/>
      <c r="M48" s="14"/>
      <c r="N48" s="14"/>
    </row>
    <row r="49" spans="1:14" ht="165">
      <c r="A49" s="37" t="s">
        <v>49</v>
      </c>
      <c r="B49" s="108" t="s">
        <v>213</v>
      </c>
      <c r="C49" s="108" t="s">
        <v>214</v>
      </c>
      <c r="D49" s="38"/>
      <c r="E49" s="37"/>
      <c r="F49" s="39"/>
      <c r="G49" s="39"/>
      <c r="J49" s="14"/>
      <c r="K49" s="14"/>
      <c r="L49" s="14"/>
      <c r="M49" s="14"/>
      <c r="N49" s="14"/>
    </row>
    <row r="50" spans="1:14" ht="17.25" customHeight="1">
      <c r="A50" s="40"/>
      <c r="B50" s="112" t="s">
        <v>53</v>
      </c>
      <c r="C50" s="112" t="s">
        <v>53</v>
      </c>
      <c r="D50" s="113" t="s">
        <v>271</v>
      </c>
      <c r="E50" s="118">
        <v>6137.76</v>
      </c>
      <c r="F50" s="44">
        <v>0</v>
      </c>
      <c r="G50" s="44">
        <f>E50*F50</f>
        <v>0</v>
      </c>
      <c r="J50" s="14"/>
      <c r="K50" s="14"/>
      <c r="L50" s="14"/>
      <c r="M50" s="14"/>
      <c r="N50" s="14"/>
    </row>
    <row r="51" spans="1:14" ht="135">
      <c r="A51" s="16" t="s">
        <v>52</v>
      </c>
      <c r="B51" s="23" t="s">
        <v>215</v>
      </c>
      <c r="C51" s="23" t="s">
        <v>216</v>
      </c>
      <c r="D51" s="36"/>
      <c r="E51" s="16"/>
      <c r="J51" s="14"/>
      <c r="K51" s="14"/>
      <c r="L51" s="14"/>
      <c r="M51" s="14"/>
      <c r="N51" s="14"/>
    </row>
    <row r="52" spans="2:14" ht="17.25" customHeight="1">
      <c r="B52" s="115" t="s">
        <v>56</v>
      </c>
      <c r="C52" s="115" t="s">
        <v>56</v>
      </c>
      <c r="D52" s="116" t="s">
        <v>271</v>
      </c>
      <c r="E52" s="120">
        <v>1534.44</v>
      </c>
      <c r="F52" s="19">
        <v>0</v>
      </c>
      <c r="G52" s="19">
        <f>E52*F52</f>
        <v>0</v>
      </c>
      <c r="J52" s="14"/>
      <c r="K52" s="14"/>
      <c r="L52" s="14"/>
      <c r="M52" s="14"/>
      <c r="N52" s="14"/>
    </row>
    <row r="53" spans="1:14" s="76" customFormat="1" ht="15.75">
      <c r="A53" s="80"/>
      <c r="B53" s="80" t="s">
        <v>15</v>
      </c>
      <c r="C53" s="80" t="s">
        <v>16</v>
      </c>
      <c r="D53" s="82"/>
      <c r="E53" s="83"/>
      <c r="F53" s="85"/>
      <c r="G53" s="85">
        <f>SUM(G27:G52)</f>
        <v>0</v>
      </c>
      <c r="H53" s="36"/>
      <c r="I53" s="36"/>
      <c r="J53" s="36"/>
      <c r="K53" s="36"/>
      <c r="L53" s="36"/>
      <c r="M53" s="36"/>
      <c r="N53" s="36"/>
    </row>
    <row r="54" spans="1:7" ht="15.75" customHeight="1">
      <c r="A54" s="167"/>
      <c r="B54" s="167"/>
      <c r="C54" s="167"/>
      <c r="D54" s="167"/>
      <c r="E54" s="167"/>
      <c r="F54" s="167"/>
      <c r="G54" s="167"/>
    </row>
    <row r="55" spans="1:7" ht="15.75" customHeight="1">
      <c r="A55" s="168"/>
      <c r="B55" s="168"/>
      <c r="C55" s="168"/>
      <c r="D55" s="168"/>
      <c r="E55" s="168"/>
      <c r="F55" s="168"/>
      <c r="G55" s="168"/>
    </row>
    <row r="56" spans="1:14" s="76" customFormat="1" ht="15.75" customHeight="1">
      <c r="A56" s="169"/>
      <c r="B56" s="169"/>
      <c r="C56" s="169"/>
      <c r="D56" s="169"/>
      <c r="E56" s="169"/>
      <c r="F56" s="169"/>
      <c r="G56" s="169"/>
      <c r="H56" s="36"/>
      <c r="I56" s="36"/>
      <c r="J56" s="36"/>
      <c r="K56" s="36"/>
      <c r="L56" s="36"/>
      <c r="M56" s="36"/>
      <c r="N56" s="36"/>
    </row>
    <row r="57" spans="1:14" s="76" customFormat="1" ht="27" thickBot="1">
      <c r="A57" s="71" t="s">
        <v>138</v>
      </c>
      <c r="B57" s="72" t="s">
        <v>59</v>
      </c>
      <c r="C57" s="72" t="s">
        <v>144</v>
      </c>
      <c r="D57" s="73"/>
      <c r="E57" s="74"/>
      <c r="F57" s="75"/>
      <c r="G57" s="75"/>
      <c r="H57" s="55"/>
      <c r="I57" s="55"/>
      <c r="J57" s="55"/>
      <c r="K57" s="55"/>
      <c r="L57" s="55"/>
      <c r="M57" s="55"/>
      <c r="N57" s="55"/>
    </row>
    <row r="58" spans="1:14" s="76" customFormat="1" ht="21.75" thickBot="1" thickTop="1">
      <c r="A58" s="134" t="s">
        <v>7</v>
      </c>
      <c r="B58" s="134" t="s">
        <v>8</v>
      </c>
      <c r="C58" s="134" t="s">
        <v>9</v>
      </c>
      <c r="D58" s="135"/>
      <c r="E58" s="136"/>
      <c r="F58" s="136"/>
      <c r="G58" s="136"/>
      <c r="H58" s="16"/>
      <c r="I58" s="16"/>
      <c r="J58" s="16"/>
      <c r="K58" s="16"/>
      <c r="L58" s="16"/>
      <c r="M58" s="16"/>
      <c r="N58" s="16"/>
    </row>
    <row r="59" spans="1:14" ht="210.75" thickTop="1">
      <c r="A59" s="16" t="s">
        <v>151</v>
      </c>
      <c r="B59" s="23" t="s">
        <v>296</v>
      </c>
      <c r="C59" s="23" t="s">
        <v>297</v>
      </c>
      <c r="H59" s="16"/>
      <c r="I59" s="16"/>
      <c r="J59" s="16"/>
      <c r="K59" s="16"/>
      <c r="L59" s="16"/>
      <c r="M59" s="16"/>
      <c r="N59" s="16"/>
    </row>
    <row r="60" spans="2:14" ht="15">
      <c r="B60" s="23" t="s">
        <v>19</v>
      </c>
      <c r="C60" s="23" t="s">
        <v>19</v>
      </c>
      <c r="D60" s="18" t="s">
        <v>20</v>
      </c>
      <c r="E60" s="107">
        <v>1.6</v>
      </c>
      <c r="F60" s="19">
        <v>0</v>
      </c>
      <c r="G60" s="19">
        <f>E60*F60</f>
        <v>0</v>
      </c>
      <c r="H60" s="16"/>
      <c r="I60" s="16"/>
      <c r="J60" s="16"/>
      <c r="K60" s="16"/>
      <c r="L60" s="16"/>
      <c r="M60" s="16"/>
      <c r="N60" s="16"/>
    </row>
    <row r="61" spans="1:14" ht="60">
      <c r="A61" s="37" t="s">
        <v>21</v>
      </c>
      <c r="B61" s="108" t="s">
        <v>217</v>
      </c>
      <c r="C61" s="108" t="s">
        <v>218</v>
      </c>
      <c r="D61" s="47"/>
      <c r="E61" s="109"/>
      <c r="F61" s="39"/>
      <c r="G61" s="39"/>
      <c r="H61" s="16"/>
      <c r="I61" s="16"/>
      <c r="J61" s="16"/>
      <c r="K61" s="16"/>
      <c r="L61" s="16"/>
      <c r="M61" s="16"/>
      <c r="N61" s="16"/>
    </row>
    <row r="62" spans="1:14" ht="15">
      <c r="A62" s="40"/>
      <c r="B62" s="41" t="s">
        <v>22</v>
      </c>
      <c r="C62" s="41" t="s">
        <v>22</v>
      </c>
      <c r="D62" s="42" t="s">
        <v>23</v>
      </c>
      <c r="E62" s="110">
        <v>3.2</v>
      </c>
      <c r="F62" s="44">
        <v>0</v>
      </c>
      <c r="G62" s="44">
        <f>E62*F62</f>
        <v>0</v>
      </c>
      <c r="H62" s="16"/>
      <c r="I62" s="16"/>
      <c r="J62" s="16"/>
      <c r="K62" s="16"/>
      <c r="L62" s="16"/>
      <c r="M62" s="16"/>
      <c r="N62" s="16"/>
    </row>
    <row r="63" spans="1:14" ht="75">
      <c r="A63" s="16" t="s">
        <v>24</v>
      </c>
      <c r="B63" s="111" t="s">
        <v>219</v>
      </c>
      <c r="C63" s="111" t="s">
        <v>220</v>
      </c>
      <c r="H63" s="16"/>
      <c r="I63" s="16"/>
      <c r="J63" s="16"/>
      <c r="K63" s="16"/>
      <c r="L63" s="16"/>
      <c r="M63" s="16"/>
      <c r="N63" s="16"/>
    </row>
    <row r="64" spans="2:7" ht="18.75" customHeight="1">
      <c r="B64" s="115" t="s">
        <v>60</v>
      </c>
      <c r="C64" s="115" t="s">
        <v>60</v>
      </c>
      <c r="D64" s="116" t="s">
        <v>271</v>
      </c>
      <c r="E64" s="107">
        <v>6000</v>
      </c>
      <c r="F64" s="19">
        <v>0</v>
      </c>
      <c r="G64" s="19">
        <f>E64*F64</f>
        <v>0</v>
      </c>
    </row>
    <row r="65" spans="1:14" ht="126" customHeight="1">
      <c r="A65" s="117" t="s">
        <v>26</v>
      </c>
      <c r="B65" s="108" t="s">
        <v>221</v>
      </c>
      <c r="C65" s="108" t="s">
        <v>222</v>
      </c>
      <c r="D65" s="47"/>
      <c r="E65" s="109"/>
      <c r="F65" s="39"/>
      <c r="G65" s="39"/>
      <c r="H65" s="16"/>
      <c r="I65" s="16"/>
      <c r="J65" s="16"/>
      <c r="K65" s="16"/>
      <c r="L65" s="16"/>
      <c r="M65" s="16"/>
      <c r="N65" s="16"/>
    </row>
    <row r="66" spans="1:14" ht="18">
      <c r="A66" s="40"/>
      <c r="B66" s="112" t="s">
        <v>61</v>
      </c>
      <c r="C66" s="112" t="s">
        <v>61</v>
      </c>
      <c r="D66" s="113" t="s">
        <v>271</v>
      </c>
      <c r="E66" s="110">
        <v>27035</v>
      </c>
      <c r="F66" s="44">
        <v>0</v>
      </c>
      <c r="G66" s="44">
        <f>E66*F66</f>
        <v>0</v>
      </c>
      <c r="H66" s="16"/>
      <c r="I66" s="16"/>
      <c r="J66" s="16"/>
      <c r="K66" s="16"/>
      <c r="L66" s="16"/>
      <c r="M66" s="16"/>
      <c r="N66" s="16"/>
    </row>
    <row r="67" spans="1:14" ht="210">
      <c r="A67" s="114" t="s">
        <v>28</v>
      </c>
      <c r="B67" s="23" t="s">
        <v>223</v>
      </c>
      <c r="C67" s="23" t="s">
        <v>289</v>
      </c>
      <c r="H67" s="16"/>
      <c r="I67" s="16"/>
      <c r="J67" s="16"/>
      <c r="K67" s="16"/>
      <c r="L67" s="16"/>
      <c r="M67" s="16"/>
      <c r="N67" s="16"/>
    </row>
    <row r="68" spans="2:14" ht="18">
      <c r="B68" s="115" t="s">
        <v>60</v>
      </c>
      <c r="C68" s="115" t="s">
        <v>60</v>
      </c>
      <c r="D68" s="116" t="s">
        <v>271</v>
      </c>
      <c r="E68" s="107">
        <v>6000</v>
      </c>
      <c r="F68" s="19">
        <v>0</v>
      </c>
      <c r="G68" s="19">
        <f>E68*F68</f>
        <v>0</v>
      </c>
      <c r="H68" s="16"/>
      <c r="I68" s="16"/>
      <c r="J68" s="16"/>
      <c r="K68" s="16"/>
      <c r="L68" s="16"/>
      <c r="M68" s="16"/>
      <c r="N68" s="16"/>
    </row>
    <row r="69" spans="1:14" ht="240" customHeight="1">
      <c r="A69" s="37" t="s">
        <v>29</v>
      </c>
      <c r="B69" s="108" t="s">
        <v>224</v>
      </c>
      <c r="C69" s="108" t="s">
        <v>290</v>
      </c>
      <c r="D69" s="47"/>
      <c r="E69" s="109"/>
      <c r="F69" s="39"/>
      <c r="G69" s="39"/>
      <c r="H69" s="16"/>
      <c r="I69" s="16"/>
      <c r="J69" s="16"/>
      <c r="K69" s="16"/>
      <c r="L69" s="16"/>
      <c r="M69" s="16"/>
      <c r="N69" s="16"/>
    </row>
    <row r="70" spans="1:14" ht="18">
      <c r="A70" s="40"/>
      <c r="B70" s="112" t="s">
        <v>61</v>
      </c>
      <c r="C70" s="112" t="s">
        <v>61</v>
      </c>
      <c r="D70" s="113" t="s">
        <v>271</v>
      </c>
      <c r="E70" s="110">
        <v>27035</v>
      </c>
      <c r="F70" s="44">
        <v>0</v>
      </c>
      <c r="G70" s="44">
        <f>E70*F70</f>
        <v>0</v>
      </c>
      <c r="H70" s="16"/>
      <c r="I70" s="16"/>
      <c r="J70" s="16"/>
      <c r="K70" s="16"/>
      <c r="L70" s="16"/>
      <c r="M70" s="16"/>
      <c r="N70" s="16"/>
    </row>
    <row r="71" spans="1:14" ht="135">
      <c r="A71" s="16" t="s">
        <v>31</v>
      </c>
      <c r="B71" s="23" t="s">
        <v>225</v>
      </c>
      <c r="C71" s="23" t="s">
        <v>226</v>
      </c>
      <c r="H71" s="16"/>
      <c r="I71" s="16"/>
      <c r="J71" s="16"/>
      <c r="K71" s="16"/>
      <c r="L71" s="16"/>
      <c r="M71" s="16"/>
      <c r="N71" s="16"/>
    </row>
    <row r="72" spans="2:14" ht="18">
      <c r="B72" s="23" t="s">
        <v>62</v>
      </c>
      <c r="C72" s="23" t="s">
        <v>62</v>
      </c>
      <c r="D72" s="18" t="s">
        <v>274</v>
      </c>
      <c r="E72" s="120">
        <v>1500</v>
      </c>
      <c r="F72" s="19">
        <v>0</v>
      </c>
      <c r="G72" s="19">
        <f>E72*F72</f>
        <v>0</v>
      </c>
      <c r="H72" s="16"/>
      <c r="I72" s="16"/>
      <c r="J72" s="16"/>
      <c r="K72" s="16"/>
      <c r="L72" s="16"/>
      <c r="M72" s="16"/>
      <c r="N72" s="16"/>
    </row>
    <row r="73" spans="1:14" s="76" customFormat="1" ht="15.75">
      <c r="A73" s="80"/>
      <c r="B73" s="81" t="s">
        <v>10</v>
      </c>
      <c r="C73" s="81" t="s">
        <v>11</v>
      </c>
      <c r="D73" s="82"/>
      <c r="E73" s="83"/>
      <c r="F73" s="85"/>
      <c r="G73" s="85">
        <f>SUM(G60:G72)</f>
        <v>0</v>
      </c>
      <c r="H73" s="16"/>
      <c r="I73" s="16"/>
      <c r="J73" s="16"/>
      <c r="K73" s="16"/>
      <c r="L73" s="16"/>
      <c r="M73" s="16"/>
      <c r="N73" s="16"/>
    </row>
    <row r="74" spans="1:14" ht="15.75">
      <c r="A74" s="166"/>
      <c r="B74" s="166"/>
      <c r="C74" s="166"/>
      <c r="D74" s="166"/>
      <c r="E74" s="166"/>
      <c r="F74" s="166"/>
      <c r="G74" s="166"/>
      <c r="H74" s="16"/>
      <c r="I74" s="16"/>
      <c r="J74" s="16"/>
      <c r="K74" s="16"/>
      <c r="L74" s="16"/>
      <c r="M74" s="16"/>
      <c r="N74" s="16"/>
    </row>
    <row r="75" spans="1:14" s="76" customFormat="1" ht="21" thickBot="1">
      <c r="A75" s="134" t="s">
        <v>12</v>
      </c>
      <c r="B75" s="134" t="s">
        <v>13</v>
      </c>
      <c r="C75" s="134" t="s">
        <v>14</v>
      </c>
      <c r="D75" s="135"/>
      <c r="E75" s="136"/>
      <c r="F75" s="137"/>
      <c r="G75" s="137"/>
      <c r="H75" s="36"/>
      <c r="I75" s="36"/>
      <c r="J75" s="36"/>
      <c r="K75" s="36"/>
      <c r="L75" s="36"/>
      <c r="M75" s="36"/>
      <c r="N75" s="36"/>
    </row>
    <row r="76" spans="1:7" ht="165.75" thickTop="1">
      <c r="A76" s="121" t="s">
        <v>33</v>
      </c>
      <c r="B76" s="122" t="s">
        <v>227</v>
      </c>
      <c r="C76" s="122" t="s">
        <v>196</v>
      </c>
      <c r="D76" s="123"/>
      <c r="E76" s="124"/>
      <c r="F76" s="125"/>
      <c r="G76" s="125"/>
    </row>
    <row r="77" spans="1:7" ht="16.5" customHeight="1">
      <c r="A77" s="40"/>
      <c r="B77" s="41" t="s">
        <v>63</v>
      </c>
      <c r="C77" s="41" t="s">
        <v>63</v>
      </c>
      <c r="D77" s="42" t="s">
        <v>274</v>
      </c>
      <c r="E77" s="110">
        <v>5407</v>
      </c>
      <c r="F77" s="44">
        <v>0</v>
      </c>
      <c r="G77" s="44">
        <f>E77*F77</f>
        <v>0</v>
      </c>
    </row>
    <row r="78" spans="1:5" ht="75">
      <c r="A78" s="16" t="s">
        <v>34</v>
      </c>
      <c r="B78" s="23" t="s">
        <v>228</v>
      </c>
      <c r="C78" s="23" t="s">
        <v>198</v>
      </c>
      <c r="D78" s="36"/>
      <c r="E78" s="16"/>
    </row>
    <row r="79" spans="2:7" ht="16.5" customHeight="1">
      <c r="B79" s="23" t="s">
        <v>64</v>
      </c>
      <c r="C79" s="23" t="s">
        <v>64</v>
      </c>
      <c r="D79" s="18" t="s">
        <v>271</v>
      </c>
      <c r="E79" s="120">
        <v>25207</v>
      </c>
      <c r="F79" s="19">
        <v>0</v>
      </c>
      <c r="G79" s="19">
        <f>E79*F79</f>
        <v>0</v>
      </c>
    </row>
    <row r="80" spans="1:7" ht="120">
      <c r="A80" s="37" t="s">
        <v>35</v>
      </c>
      <c r="B80" s="126" t="s">
        <v>229</v>
      </c>
      <c r="C80" s="126" t="s">
        <v>230</v>
      </c>
      <c r="D80" s="38"/>
      <c r="E80" s="37"/>
      <c r="F80" s="39"/>
      <c r="G80" s="39"/>
    </row>
    <row r="81" spans="1:7" ht="18.75" customHeight="1">
      <c r="A81" s="40"/>
      <c r="B81" s="41" t="s">
        <v>65</v>
      </c>
      <c r="C81" s="41" t="s">
        <v>65</v>
      </c>
      <c r="D81" s="42" t="s">
        <v>274</v>
      </c>
      <c r="E81" s="118">
        <v>420</v>
      </c>
      <c r="F81" s="44">
        <v>0</v>
      </c>
      <c r="G81" s="44">
        <f>E81*F81</f>
        <v>0</v>
      </c>
    </row>
    <row r="82" spans="1:5" ht="135">
      <c r="A82" s="16" t="s">
        <v>36</v>
      </c>
      <c r="B82" s="23" t="s">
        <v>199</v>
      </c>
      <c r="C82" s="23" t="s">
        <v>200</v>
      </c>
      <c r="D82" s="36"/>
      <c r="E82" s="16"/>
    </row>
    <row r="83" spans="2:7" ht="18">
      <c r="B83" s="23" t="s">
        <v>66</v>
      </c>
      <c r="C83" s="23" t="s">
        <v>66</v>
      </c>
      <c r="D83" s="18" t="s">
        <v>274</v>
      </c>
      <c r="E83" s="107">
        <v>815.66</v>
      </c>
      <c r="F83" s="19">
        <v>0</v>
      </c>
      <c r="G83" s="19">
        <f>E83*F83</f>
        <v>0</v>
      </c>
    </row>
    <row r="84" spans="1:7" ht="211.5" customHeight="1">
      <c r="A84" s="37">
        <v>2.5</v>
      </c>
      <c r="B84" s="108" t="s">
        <v>201</v>
      </c>
      <c r="C84" s="108" t="s">
        <v>202</v>
      </c>
      <c r="D84" s="38"/>
      <c r="E84" s="37"/>
      <c r="F84" s="39"/>
      <c r="G84" s="39"/>
    </row>
    <row r="85" spans="1:7" ht="18">
      <c r="A85" s="40"/>
      <c r="B85" s="41" t="s">
        <v>67</v>
      </c>
      <c r="C85" s="41" t="s">
        <v>67</v>
      </c>
      <c r="D85" s="42" t="s">
        <v>274</v>
      </c>
      <c r="E85" s="110">
        <v>1745.85</v>
      </c>
      <c r="F85" s="44">
        <v>0</v>
      </c>
      <c r="G85" s="44">
        <f>E85*F85</f>
        <v>0</v>
      </c>
    </row>
    <row r="86" spans="1:5" ht="165">
      <c r="A86" s="16">
        <v>2.6</v>
      </c>
      <c r="B86" s="23" t="s">
        <v>231</v>
      </c>
      <c r="C86" s="23" t="s">
        <v>232</v>
      </c>
      <c r="D86" s="36"/>
      <c r="E86" s="16"/>
    </row>
    <row r="87" spans="2:7" ht="18">
      <c r="B87" s="23" t="s">
        <v>68</v>
      </c>
      <c r="C87" s="23" t="s">
        <v>68</v>
      </c>
      <c r="D87" s="18" t="s">
        <v>274</v>
      </c>
      <c r="E87" s="107">
        <v>350</v>
      </c>
      <c r="F87" s="19">
        <v>0</v>
      </c>
      <c r="G87" s="19">
        <f>E87*F87</f>
        <v>0</v>
      </c>
    </row>
    <row r="88" spans="1:7" ht="210.75" customHeight="1">
      <c r="A88" s="37" t="s">
        <v>37</v>
      </c>
      <c r="B88" s="108" t="s">
        <v>233</v>
      </c>
      <c r="C88" s="108" t="s">
        <v>204</v>
      </c>
      <c r="D88" s="47"/>
      <c r="E88" s="109"/>
      <c r="F88" s="39"/>
      <c r="G88" s="39"/>
    </row>
    <row r="89" spans="1:7" ht="18">
      <c r="A89" s="40"/>
      <c r="B89" s="41" t="s">
        <v>69</v>
      </c>
      <c r="C89" s="41" t="s">
        <v>69</v>
      </c>
      <c r="D89" s="42" t="s">
        <v>274</v>
      </c>
      <c r="E89" s="110">
        <v>12526.26</v>
      </c>
      <c r="F89" s="44">
        <v>0</v>
      </c>
      <c r="G89" s="44">
        <f>E89*F89</f>
        <v>0</v>
      </c>
    </row>
    <row r="90" spans="1:5" ht="165">
      <c r="A90" s="16" t="s">
        <v>38</v>
      </c>
      <c r="B90" s="23" t="s">
        <v>205</v>
      </c>
      <c r="C90" s="23" t="s">
        <v>234</v>
      </c>
      <c r="D90" s="36"/>
      <c r="E90" s="16"/>
    </row>
    <row r="91" spans="2:7" ht="18">
      <c r="B91" s="23" t="s">
        <v>70</v>
      </c>
      <c r="C91" s="23" t="s">
        <v>70</v>
      </c>
      <c r="D91" s="18" t="s">
        <v>274</v>
      </c>
      <c r="E91" s="107">
        <v>11595.14</v>
      </c>
      <c r="F91" s="19">
        <v>0</v>
      </c>
      <c r="G91" s="19">
        <f>E91*F91</f>
        <v>0</v>
      </c>
    </row>
    <row r="92" spans="1:7" ht="302.25" customHeight="1">
      <c r="A92" s="37" t="s">
        <v>39</v>
      </c>
      <c r="B92" s="108" t="s">
        <v>255</v>
      </c>
      <c r="C92" s="108" t="s">
        <v>256</v>
      </c>
      <c r="D92" s="47"/>
      <c r="E92" s="109"/>
      <c r="F92" s="39"/>
      <c r="G92" s="39"/>
    </row>
    <row r="93" spans="1:7" ht="18">
      <c r="A93" s="40"/>
      <c r="B93" s="41" t="s">
        <v>71</v>
      </c>
      <c r="C93" s="41" t="s">
        <v>71</v>
      </c>
      <c r="D93" s="42" t="s">
        <v>274</v>
      </c>
      <c r="E93" s="110">
        <v>20437.69</v>
      </c>
      <c r="F93" s="44">
        <v>0</v>
      </c>
      <c r="G93" s="44">
        <f>E93*F93</f>
        <v>0</v>
      </c>
    </row>
    <row r="94" spans="1:5" ht="45">
      <c r="A94" s="16" t="s">
        <v>47</v>
      </c>
      <c r="B94" s="23" t="s">
        <v>235</v>
      </c>
      <c r="C94" s="23" t="s">
        <v>236</v>
      </c>
      <c r="D94" s="36"/>
      <c r="E94" s="16"/>
    </row>
    <row r="95" spans="2:7" ht="18">
      <c r="B95" s="23" t="s">
        <v>72</v>
      </c>
      <c r="C95" s="23" t="s">
        <v>72</v>
      </c>
      <c r="D95" s="18" t="s">
        <v>271</v>
      </c>
      <c r="E95" s="107">
        <v>18271.19</v>
      </c>
      <c r="F95" s="19">
        <v>0</v>
      </c>
      <c r="G95" s="19">
        <f>E95*F95</f>
        <v>0</v>
      </c>
    </row>
    <row r="96" spans="1:7" ht="90">
      <c r="A96" s="37" t="s">
        <v>48</v>
      </c>
      <c r="B96" s="108" t="s">
        <v>257</v>
      </c>
      <c r="C96" s="108" t="s">
        <v>258</v>
      </c>
      <c r="D96" s="38"/>
      <c r="E96" s="37"/>
      <c r="F96" s="39"/>
      <c r="G96" s="39"/>
    </row>
    <row r="97" spans="1:7" ht="18">
      <c r="A97" s="40"/>
      <c r="B97" s="41" t="s">
        <v>72</v>
      </c>
      <c r="C97" s="41" t="s">
        <v>72</v>
      </c>
      <c r="D97" s="42" t="s">
        <v>271</v>
      </c>
      <c r="E97" s="110">
        <v>18271.19</v>
      </c>
      <c r="F97" s="44">
        <v>0</v>
      </c>
      <c r="G97" s="44">
        <f>E97*F97</f>
        <v>0</v>
      </c>
    </row>
    <row r="98" spans="1:14" ht="168.75" customHeight="1">
      <c r="A98" s="16" t="s">
        <v>49</v>
      </c>
      <c r="B98" s="23" t="s">
        <v>209</v>
      </c>
      <c r="C98" s="23" t="s">
        <v>237</v>
      </c>
      <c r="D98" s="36"/>
      <c r="E98" s="16"/>
      <c r="J98" s="14"/>
      <c r="K98" s="14"/>
      <c r="L98" s="14"/>
      <c r="M98" s="14"/>
      <c r="N98" s="14"/>
    </row>
    <row r="99" spans="2:14" ht="17.25" customHeight="1">
      <c r="B99" s="23" t="s">
        <v>73</v>
      </c>
      <c r="C99" s="23" t="s">
        <v>73</v>
      </c>
      <c r="D99" s="18" t="s">
        <v>274</v>
      </c>
      <c r="E99" s="120">
        <v>3551.57</v>
      </c>
      <c r="F99" s="19">
        <v>0</v>
      </c>
      <c r="G99" s="19">
        <f>E99*F99</f>
        <v>0</v>
      </c>
      <c r="J99" s="14"/>
      <c r="K99" s="14"/>
      <c r="L99" s="14"/>
      <c r="M99" s="14"/>
      <c r="N99" s="14"/>
    </row>
    <row r="100" spans="1:14" ht="90">
      <c r="A100" s="37" t="s">
        <v>52</v>
      </c>
      <c r="B100" s="108" t="s">
        <v>238</v>
      </c>
      <c r="C100" s="108" t="s">
        <v>212</v>
      </c>
      <c r="D100" s="38"/>
      <c r="E100" s="37"/>
      <c r="F100" s="39"/>
      <c r="G100" s="39"/>
      <c r="J100" s="14"/>
      <c r="K100" s="14"/>
      <c r="L100" s="14"/>
      <c r="M100" s="14"/>
      <c r="N100" s="14"/>
    </row>
    <row r="101" spans="1:14" ht="17.25" customHeight="1">
      <c r="A101" s="40"/>
      <c r="B101" s="112" t="s">
        <v>74</v>
      </c>
      <c r="C101" s="112" t="s">
        <v>74</v>
      </c>
      <c r="D101" s="113" t="s">
        <v>271</v>
      </c>
      <c r="E101" s="118">
        <v>6198.48</v>
      </c>
      <c r="F101" s="44">
        <v>0</v>
      </c>
      <c r="G101" s="44">
        <f>E101*F101</f>
        <v>0</v>
      </c>
      <c r="J101" s="14"/>
      <c r="K101" s="14"/>
      <c r="L101" s="14"/>
      <c r="M101" s="14"/>
      <c r="N101" s="14"/>
    </row>
    <row r="102" spans="1:14" ht="165">
      <c r="A102" s="16" t="s">
        <v>54</v>
      </c>
      <c r="B102" s="23" t="s">
        <v>213</v>
      </c>
      <c r="C102" s="23" t="s">
        <v>214</v>
      </c>
      <c r="D102" s="36"/>
      <c r="E102" s="16"/>
      <c r="J102" s="14"/>
      <c r="K102" s="14"/>
      <c r="L102" s="14"/>
      <c r="M102" s="14"/>
      <c r="N102" s="14"/>
    </row>
    <row r="103" spans="2:14" ht="17.25" customHeight="1">
      <c r="B103" s="115" t="s">
        <v>74</v>
      </c>
      <c r="C103" s="115" t="s">
        <v>74</v>
      </c>
      <c r="D103" s="116" t="s">
        <v>271</v>
      </c>
      <c r="E103" s="120">
        <v>6198.48</v>
      </c>
      <c r="F103" s="19">
        <v>0</v>
      </c>
      <c r="G103" s="19">
        <f>E103*F103</f>
        <v>0</v>
      </c>
      <c r="J103" s="14"/>
      <c r="K103" s="14"/>
      <c r="L103" s="14"/>
      <c r="M103" s="14"/>
      <c r="N103" s="14"/>
    </row>
    <row r="104" spans="1:14" ht="135">
      <c r="A104" s="37" t="s">
        <v>55</v>
      </c>
      <c r="B104" s="108" t="s">
        <v>239</v>
      </c>
      <c r="C104" s="108" t="s">
        <v>216</v>
      </c>
      <c r="D104" s="38"/>
      <c r="E104" s="37"/>
      <c r="F104" s="39"/>
      <c r="G104" s="39"/>
      <c r="J104" s="14"/>
      <c r="K104" s="14"/>
      <c r="L104" s="14"/>
      <c r="M104" s="14"/>
      <c r="N104" s="14"/>
    </row>
    <row r="105" spans="2:14" ht="17.25" customHeight="1">
      <c r="B105" s="115" t="s">
        <v>75</v>
      </c>
      <c r="C105" s="115" t="s">
        <v>75</v>
      </c>
      <c r="D105" s="116" t="s">
        <v>271</v>
      </c>
      <c r="E105" s="120">
        <v>1549.62</v>
      </c>
      <c r="F105" s="19">
        <v>0</v>
      </c>
      <c r="G105" s="19">
        <f>E105*F105</f>
        <v>0</v>
      </c>
      <c r="J105" s="14"/>
      <c r="K105" s="14"/>
      <c r="L105" s="14"/>
      <c r="M105" s="14"/>
      <c r="N105" s="14"/>
    </row>
    <row r="106" spans="1:14" s="76" customFormat="1" ht="15.75">
      <c r="A106" s="80"/>
      <c r="B106" s="80" t="s">
        <v>15</v>
      </c>
      <c r="C106" s="80" t="s">
        <v>16</v>
      </c>
      <c r="D106" s="82"/>
      <c r="E106" s="83"/>
      <c r="F106" s="85"/>
      <c r="G106" s="85">
        <f>SUM(G76:G105)</f>
        <v>0</v>
      </c>
      <c r="H106" s="36"/>
      <c r="I106" s="36"/>
      <c r="J106" s="36"/>
      <c r="K106" s="36"/>
      <c r="L106" s="36"/>
      <c r="M106" s="36"/>
      <c r="N106" s="36"/>
    </row>
    <row r="107" spans="1:7" ht="15.75" customHeight="1">
      <c r="A107" s="167"/>
      <c r="B107" s="167"/>
      <c r="C107" s="167"/>
      <c r="D107" s="167"/>
      <c r="E107" s="167"/>
      <c r="F107" s="167"/>
      <c r="G107" s="167"/>
    </row>
    <row r="108" spans="1:7" ht="15.75" customHeight="1">
      <c r="A108" s="168"/>
      <c r="B108" s="168"/>
      <c r="C108" s="168"/>
      <c r="D108" s="168"/>
      <c r="E108" s="168"/>
      <c r="F108" s="168"/>
      <c r="G108" s="168"/>
    </row>
    <row r="109" spans="1:7" ht="15.75" thickBot="1">
      <c r="A109" s="174"/>
      <c r="B109" s="174"/>
      <c r="C109" s="174"/>
      <c r="D109" s="174"/>
      <c r="E109" s="174"/>
      <c r="F109" s="174"/>
      <c r="G109" s="174"/>
    </row>
    <row r="110" spans="1:14" s="76" customFormat="1" ht="39" thickBot="1" thickTop="1">
      <c r="A110" s="89"/>
      <c r="B110" s="90" t="s">
        <v>306</v>
      </c>
      <c r="C110" s="90" t="s">
        <v>307</v>
      </c>
      <c r="D110" s="89"/>
      <c r="E110" s="91"/>
      <c r="F110" s="91"/>
      <c r="G110" s="91"/>
      <c r="H110" s="36"/>
      <c r="I110" s="36"/>
      <c r="J110" s="36"/>
      <c r="K110" s="36"/>
      <c r="L110" s="36"/>
      <c r="M110" s="36"/>
      <c r="N110" s="36"/>
    </row>
    <row r="111" spans="1:7" ht="21" thickTop="1">
      <c r="A111" s="127" t="s">
        <v>58</v>
      </c>
      <c r="B111" s="127" t="s">
        <v>57</v>
      </c>
      <c r="C111" s="127" t="s">
        <v>143</v>
      </c>
      <c r="D111" s="175"/>
      <c r="E111" s="175"/>
      <c r="F111" s="175"/>
      <c r="G111" s="128"/>
    </row>
    <row r="112" spans="1:7" ht="15">
      <c r="A112" s="55" t="s">
        <v>7</v>
      </c>
      <c r="B112" s="55" t="s">
        <v>8</v>
      </c>
      <c r="C112" s="55" t="s">
        <v>9</v>
      </c>
      <c r="D112" s="163"/>
      <c r="E112" s="163"/>
      <c r="F112" s="163"/>
      <c r="G112" s="56">
        <f>G24</f>
        <v>0</v>
      </c>
    </row>
    <row r="113" spans="1:7" ht="15.75" thickBot="1">
      <c r="A113" s="55" t="s">
        <v>12</v>
      </c>
      <c r="B113" s="55" t="s">
        <v>13</v>
      </c>
      <c r="C113" s="55" t="s">
        <v>78</v>
      </c>
      <c r="D113" s="164"/>
      <c r="E113" s="164"/>
      <c r="F113" s="164"/>
      <c r="G113" s="56">
        <f>G53</f>
        <v>0</v>
      </c>
    </row>
    <row r="114" spans="1:14" s="76" customFormat="1" ht="19.5" thickBot="1">
      <c r="A114" s="92"/>
      <c r="B114" s="92" t="s">
        <v>76</v>
      </c>
      <c r="C114" s="92" t="s">
        <v>145</v>
      </c>
      <c r="D114" s="93"/>
      <c r="E114" s="94"/>
      <c r="F114" s="93"/>
      <c r="G114" s="95">
        <f>SUM(G112,G113)</f>
        <v>0</v>
      </c>
      <c r="H114" s="36"/>
      <c r="I114" s="36"/>
      <c r="J114" s="36"/>
      <c r="K114" s="36"/>
      <c r="L114" s="36"/>
      <c r="M114" s="36"/>
      <c r="N114" s="36"/>
    </row>
    <row r="115" spans="1:7" ht="20.25">
      <c r="A115" s="127" t="s">
        <v>138</v>
      </c>
      <c r="B115" s="127" t="s">
        <v>59</v>
      </c>
      <c r="C115" s="127" t="s">
        <v>144</v>
      </c>
      <c r="D115" s="162"/>
      <c r="E115" s="162"/>
      <c r="F115" s="162"/>
      <c r="G115" s="129"/>
    </row>
    <row r="116" spans="1:7" ht="15">
      <c r="A116" s="55" t="s">
        <v>7</v>
      </c>
      <c r="B116" s="55" t="s">
        <v>8</v>
      </c>
      <c r="C116" s="55" t="s">
        <v>9</v>
      </c>
      <c r="D116" s="163"/>
      <c r="E116" s="163"/>
      <c r="F116" s="163"/>
      <c r="G116" s="56">
        <f>G73</f>
        <v>0</v>
      </c>
    </row>
    <row r="117" spans="1:7" ht="15.75" thickBot="1">
      <c r="A117" s="55" t="s">
        <v>12</v>
      </c>
      <c r="B117" s="55" t="s">
        <v>13</v>
      </c>
      <c r="C117" s="55" t="s">
        <v>78</v>
      </c>
      <c r="D117" s="164"/>
      <c r="E117" s="164"/>
      <c r="F117" s="164"/>
      <c r="G117" s="56">
        <f>G106</f>
        <v>0</v>
      </c>
    </row>
    <row r="118" spans="1:14" s="76" customFormat="1" ht="19.5" thickBot="1">
      <c r="A118" s="92"/>
      <c r="B118" s="92" t="s">
        <v>77</v>
      </c>
      <c r="C118" s="92" t="s">
        <v>146</v>
      </c>
      <c r="D118" s="92"/>
      <c r="E118" s="92"/>
      <c r="F118" s="92"/>
      <c r="G118" s="95">
        <f>SUM(G116,G117)</f>
        <v>0</v>
      </c>
      <c r="H118" s="36"/>
      <c r="I118" s="36"/>
      <c r="J118" s="36"/>
      <c r="K118" s="36"/>
      <c r="L118" s="36"/>
      <c r="M118" s="36"/>
      <c r="N118" s="36"/>
    </row>
    <row r="119" spans="1:7" ht="15.75" thickBot="1">
      <c r="A119" s="165"/>
      <c r="B119" s="165"/>
      <c r="C119" s="165"/>
      <c r="D119" s="165"/>
      <c r="E119" s="165"/>
      <c r="F119" s="165"/>
      <c r="G119" s="165"/>
    </row>
    <row r="120" spans="1:14" s="76" customFormat="1" ht="24.75" thickBot="1" thickTop="1">
      <c r="A120" s="100"/>
      <c r="B120" s="100" t="s">
        <v>139</v>
      </c>
      <c r="C120" s="100" t="s">
        <v>140</v>
      </c>
      <c r="D120" s="101"/>
      <c r="E120" s="102"/>
      <c r="F120" s="101"/>
      <c r="G120" s="103">
        <f>SUM(G114,G118)</f>
        <v>0</v>
      </c>
      <c r="H120" s="36"/>
      <c r="I120" s="36"/>
      <c r="J120" s="36"/>
      <c r="K120" s="36"/>
      <c r="L120" s="36"/>
      <c r="M120" s="36"/>
      <c r="N120" s="36"/>
    </row>
  </sheetData>
  <sheetProtection/>
  <mergeCells count="11">
    <mergeCell ref="A1:G1"/>
    <mergeCell ref="A2:G2"/>
    <mergeCell ref="A107:G109"/>
    <mergeCell ref="D111:F113"/>
    <mergeCell ref="A3:G3"/>
    <mergeCell ref="D115:F117"/>
    <mergeCell ref="A119:G119"/>
    <mergeCell ref="A74:G74"/>
    <mergeCell ref="A54:G56"/>
    <mergeCell ref="A6:G6"/>
    <mergeCell ref="A5:G5"/>
  </mergeCells>
  <conditionalFormatting sqref="G4">
    <cfRule type="cellIs" priority="3" dxfId="0" operator="equal" stopIfTrue="1">
      <formula>0</formula>
    </cfRule>
  </conditionalFormatting>
  <printOptions horizontalCentered="1"/>
  <pageMargins left="0.7480314960629921" right="0.7480314960629921" top="0.984251968503937" bottom="0.984251968503937" header="0.5118110236220472" footer="0.5118110236220472"/>
  <pageSetup firstPageNumber="39" useFirstPageNumber="1" fitToHeight="0" horizontalDpi="300" verticalDpi="300" orientation="landscape" paperSize="9" scale="85" r:id="rId1"/>
  <rowBreaks count="3" manualBreakCount="3">
    <brk id="17" max="9" man="1"/>
    <brk id="124" max="255" man="1"/>
    <brk id="124" max="255" man="1"/>
  </rowBreaks>
</worksheet>
</file>

<file path=xl/worksheets/sheet2.xml><?xml version="1.0" encoding="utf-8"?>
<worksheet xmlns="http://schemas.openxmlformats.org/spreadsheetml/2006/main" xmlns:r="http://schemas.openxmlformats.org/officeDocument/2006/relationships">
  <dimension ref="A2:I119"/>
  <sheetViews>
    <sheetView tabSelected="1" zoomScale="90" zoomScaleNormal="90" zoomScalePageLayoutView="0" workbookViewId="0" topLeftCell="A52">
      <selection activeCell="K16" sqref="K16"/>
    </sheetView>
  </sheetViews>
  <sheetFormatPr defaultColWidth="9.140625" defaultRowHeight="12.75"/>
  <cols>
    <col min="1" max="1" width="5.140625" style="69" bestFit="1" customWidth="1"/>
    <col min="2" max="2" width="45.421875" style="14" customWidth="1"/>
    <col min="3" max="3" width="42.28125" style="14" customWidth="1"/>
    <col min="4" max="4" width="5.7109375" style="14" bestFit="1" customWidth="1"/>
    <col min="5" max="5" width="11.421875" style="14" bestFit="1" customWidth="1"/>
    <col min="6" max="6" width="11.8515625" style="14" bestFit="1" customWidth="1"/>
    <col min="7" max="7" width="9.28125" style="14" bestFit="1" customWidth="1"/>
    <col min="8" max="16384" width="9.140625" style="14" customWidth="1"/>
  </cols>
  <sheetData>
    <row r="2" spans="1:7" ht="26.25">
      <c r="A2" s="172" t="s">
        <v>304</v>
      </c>
      <c r="B2" s="172"/>
      <c r="C2" s="172"/>
      <c r="D2" s="172"/>
      <c r="E2" s="172"/>
      <c r="F2" s="172"/>
      <c r="G2" s="172"/>
    </row>
    <row r="3" spans="1:7" ht="55.5" customHeight="1">
      <c r="A3" s="173" t="s">
        <v>313</v>
      </c>
      <c r="B3" s="173"/>
      <c r="C3" s="173"/>
      <c r="D3" s="173"/>
      <c r="E3" s="173"/>
      <c r="F3" s="173"/>
      <c r="G3" s="173"/>
    </row>
    <row r="4" spans="1:7" ht="15">
      <c r="A4" s="176"/>
      <c r="B4" s="176"/>
      <c r="C4" s="176"/>
      <c r="D4" s="176"/>
      <c r="E4" s="176"/>
      <c r="F4" s="176"/>
      <c r="G4" s="176"/>
    </row>
    <row r="5" spans="1:7" ht="31.5">
      <c r="A5" s="13" t="s">
        <v>0</v>
      </c>
      <c r="B5" s="15" t="s">
        <v>1</v>
      </c>
      <c r="C5" s="15" t="s">
        <v>2</v>
      </c>
      <c r="D5" s="13" t="s">
        <v>3</v>
      </c>
      <c r="E5" s="15" t="s">
        <v>4</v>
      </c>
      <c r="F5" s="13" t="s">
        <v>5</v>
      </c>
      <c r="G5" s="15" t="s">
        <v>6</v>
      </c>
    </row>
    <row r="6" spans="1:7" ht="76.5" customHeight="1">
      <c r="A6" s="171" t="s">
        <v>259</v>
      </c>
      <c r="B6" s="171"/>
      <c r="C6" s="171"/>
      <c r="D6" s="171"/>
      <c r="E6" s="171"/>
      <c r="F6" s="171"/>
      <c r="G6" s="171"/>
    </row>
    <row r="7" spans="1:7" ht="15.75">
      <c r="A7" s="189"/>
      <c r="B7" s="189"/>
      <c r="C7" s="189"/>
      <c r="D7" s="189"/>
      <c r="E7" s="189"/>
      <c r="F7" s="189"/>
      <c r="G7" s="189"/>
    </row>
    <row r="8" spans="1:7" s="76" customFormat="1" ht="27" thickBot="1">
      <c r="A8" s="71" t="s">
        <v>58</v>
      </c>
      <c r="B8" s="72" t="s">
        <v>182</v>
      </c>
      <c r="C8" s="72" t="s">
        <v>183</v>
      </c>
      <c r="D8" s="73"/>
      <c r="E8" s="74"/>
      <c r="F8" s="75"/>
      <c r="G8" s="75"/>
    </row>
    <row r="9" spans="1:7" s="76" customFormat="1" ht="21.75" thickBot="1" thickTop="1">
      <c r="A9" s="77" t="s">
        <v>7</v>
      </c>
      <c r="B9" s="77" t="s">
        <v>8</v>
      </c>
      <c r="C9" s="77" t="s">
        <v>9</v>
      </c>
      <c r="D9" s="77"/>
      <c r="E9" s="78"/>
      <c r="F9" s="79"/>
      <c r="G9" s="79"/>
    </row>
    <row r="10" spans="1:7" ht="135.75" thickTop="1">
      <c r="A10" s="16" t="s">
        <v>151</v>
      </c>
      <c r="B10" s="17" t="s">
        <v>292</v>
      </c>
      <c r="C10" s="17" t="s">
        <v>291</v>
      </c>
      <c r="D10" s="18"/>
      <c r="E10" s="19"/>
      <c r="F10" s="19"/>
      <c r="G10" s="19"/>
    </row>
    <row r="11" spans="1:7" ht="18">
      <c r="A11" s="16"/>
      <c r="B11" s="20" t="s">
        <v>268</v>
      </c>
      <c r="C11" s="20" t="s">
        <v>269</v>
      </c>
      <c r="D11" s="21" t="s">
        <v>270</v>
      </c>
      <c r="E11" s="21">
        <v>4.98</v>
      </c>
      <c r="F11" s="22">
        <v>0</v>
      </c>
      <c r="G11" s="19">
        <f>E11*F11</f>
        <v>0</v>
      </c>
    </row>
    <row r="12" spans="1:7" ht="12.75">
      <c r="A12" s="181">
        <v>1.2</v>
      </c>
      <c r="B12" s="183" t="s">
        <v>79</v>
      </c>
      <c r="C12" s="183" t="s">
        <v>260</v>
      </c>
      <c r="D12" s="185" t="s">
        <v>137</v>
      </c>
      <c r="E12" s="187">
        <v>1</v>
      </c>
      <c r="F12" s="192">
        <v>0</v>
      </c>
      <c r="G12" s="190">
        <f>F12</f>
        <v>0</v>
      </c>
    </row>
    <row r="13" spans="1:7" ht="35.25" customHeight="1">
      <c r="A13" s="176"/>
      <c r="B13" s="184"/>
      <c r="C13" s="184"/>
      <c r="D13" s="186"/>
      <c r="E13" s="188"/>
      <c r="F13" s="193"/>
      <c r="G13" s="191"/>
    </row>
    <row r="14" spans="1:7" ht="18" customHeight="1">
      <c r="A14" s="154"/>
      <c r="B14" s="161" t="s">
        <v>312</v>
      </c>
      <c r="C14" s="155"/>
      <c r="D14" s="157"/>
      <c r="E14" s="158"/>
      <c r="F14" s="159"/>
      <c r="G14" s="156"/>
    </row>
    <row r="15" spans="1:9" s="76" customFormat="1" ht="15.75">
      <c r="A15" s="80"/>
      <c r="B15" s="81" t="s">
        <v>10</v>
      </c>
      <c r="C15" s="81" t="s">
        <v>11</v>
      </c>
      <c r="D15" s="82"/>
      <c r="E15" s="83"/>
      <c r="F15" s="84"/>
      <c r="G15" s="85">
        <f>SUM(G11:G13)</f>
        <v>0</v>
      </c>
      <c r="I15" s="160"/>
    </row>
    <row r="16" spans="1:7" ht="15.75">
      <c r="A16" s="167"/>
      <c r="B16" s="167"/>
      <c r="C16" s="167"/>
      <c r="D16" s="167"/>
      <c r="E16" s="167"/>
      <c r="F16" s="167"/>
      <c r="G16" s="167"/>
    </row>
    <row r="17" spans="1:7" s="76" customFormat="1" ht="21" thickBot="1">
      <c r="A17" s="86" t="s">
        <v>12</v>
      </c>
      <c r="B17" s="86" t="s">
        <v>13</v>
      </c>
      <c r="C17" s="86" t="s">
        <v>14</v>
      </c>
      <c r="D17" s="86"/>
      <c r="E17" s="87"/>
      <c r="F17" s="88"/>
      <c r="G17" s="88"/>
    </row>
    <row r="18" spans="1:7" ht="135.75" thickTop="1">
      <c r="A18" s="16">
        <v>2.1</v>
      </c>
      <c r="B18" s="17" t="s">
        <v>261</v>
      </c>
      <c r="C18" s="17" t="s">
        <v>262</v>
      </c>
      <c r="D18" s="18"/>
      <c r="E18" s="19"/>
      <c r="F18" s="19"/>
      <c r="G18" s="19"/>
    </row>
    <row r="19" spans="1:7" ht="18">
      <c r="A19" s="16"/>
      <c r="B19" s="151" t="s">
        <v>308</v>
      </c>
      <c r="C19" s="151" t="s">
        <v>308</v>
      </c>
      <c r="D19" s="18" t="s">
        <v>271</v>
      </c>
      <c r="E19" s="148">
        <v>70365</v>
      </c>
      <c r="F19" s="25">
        <v>0</v>
      </c>
      <c r="G19" s="25">
        <f>E19*F19</f>
        <v>0</v>
      </c>
    </row>
    <row r="20" spans="1:7" ht="120">
      <c r="A20" s="26" t="s">
        <v>152</v>
      </c>
      <c r="B20" s="27" t="s">
        <v>240</v>
      </c>
      <c r="C20" s="27" t="s">
        <v>241</v>
      </c>
      <c r="D20" s="28"/>
      <c r="E20" s="29"/>
      <c r="F20" s="30"/>
      <c r="G20" s="30"/>
    </row>
    <row r="21" spans="1:7" ht="18">
      <c r="A21" s="31"/>
      <c r="B21" s="32" t="s">
        <v>272</v>
      </c>
      <c r="C21" s="32" t="s">
        <v>273</v>
      </c>
      <c r="D21" s="33" t="s">
        <v>274</v>
      </c>
      <c r="E21" s="34">
        <v>53307.2</v>
      </c>
      <c r="F21" s="35">
        <v>0</v>
      </c>
      <c r="G21" s="35">
        <f>E21*F21</f>
        <v>0</v>
      </c>
    </row>
    <row r="22" spans="1:7" ht="317.25" customHeight="1">
      <c r="A22" s="16" t="s">
        <v>35</v>
      </c>
      <c r="B22" s="17" t="s">
        <v>242</v>
      </c>
      <c r="C22" s="17" t="s">
        <v>243</v>
      </c>
      <c r="D22" s="36"/>
      <c r="E22" s="36"/>
      <c r="F22" s="19"/>
      <c r="G22" s="19"/>
    </row>
    <row r="23" spans="1:7" ht="18">
      <c r="A23" s="16"/>
      <c r="B23" s="151" t="s">
        <v>309</v>
      </c>
      <c r="C23" s="151" t="s">
        <v>309</v>
      </c>
      <c r="D23" s="18" t="s">
        <v>274</v>
      </c>
      <c r="E23" s="148">
        <v>77963.5</v>
      </c>
      <c r="F23" s="25">
        <v>0</v>
      </c>
      <c r="G23" s="25">
        <f>E23*F23</f>
        <v>0</v>
      </c>
    </row>
    <row r="24" spans="1:7" ht="64.5">
      <c r="A24" s="37" t="s">
        <v>36</v>
      </c>
      <c r="B24" s="27" t="s">
        <v>275</v>
      </c>
      <c r="C24" s="27" t="s">
        <v>276</v>
      </c>
      <c r="D24" s="38"/>
      <c r="E24" s="38"/>
      <c r="F24" s="39"/>
      <c r="G24" s="39"/>
    </row>
    <row r="25" spans="1:7" ht="18">
      <c r="A25" s="40"/>
      <c r="B25" s="41" t="s">
        <v>80</v>
      </c>
      <c r="C25" s="41" t="s">
        <v>80</v>
      </c>
      <c r="D25" s="42" t="s">
        <v>271</v>
      </c>
      <c r="E25" s="43">
        <v>17449.6</v>
      </c>
      <c r="F25" s="44">
        <v>0</v>
      </c>
      <c r="G25" s="44">
        <f>E25*F25</f>
        <v>0</v>
      </c>
    </row>
    <row r="26" spans="1:7" ht="141" customHeight="1">
      <c r="A26" s="16" t="s">
        <v>153</v>
      </c>
      <c r="B26" s="45" t="s">
        <v>277</v>
      </c>
      <c r="C26" s="45" t="s">
        <v>278</v>
      </c>
      <c r="D26" s="36"/>
      <c r="E26" s="36"/>
      <c r="F26" s="19"/>
      <c r="G26" s="19"/>
    </row>
    <row r="27" spans="1:7" ht="18">
      <c r="A27" s="16"/>
      <c r="B27" s="23" t="s">
        <v>81</v>
      </c>
      <c r="C27" s="23" t="s">
        <v>81</v>
      </c>
      <c r="D27" s="18" t="s">
        <v>274</v>
      </c>
      <c r="E27" s="46">
        <v>5234.88</v>
      </c>
      <c r="F27" s="19">
        <v>0</v>
      </c>
      <c r="G27" s="19">
        <f>E27*F27</f>
        <v>0</v>
      </c>
    </row>
    <row r="28" spans="1:7" ht="123" customHeight="1">
      <c r="A28" s="37" t="s">
        <v>154</v>
      </c>
      <c r="B28" s="27" t="s">
        <v>82</v>
      </c>
      <c r="C28" s="27" t="s">
        <v>263</v>
      </c>
      <c r="D28" s="38"/>
      <c r="E28" s="38"/>
      <c r="F28" s="39"/>
      <c r="G28" s="39"/>
    </row>
    <row r="29" spans="1:7" ht="18">
      <c r="A29" s="40"/>
      <c r="B29" s="41" t="s">
        <v>83</v>
      </c>
      <c r="C29" s="41" t="s">
        <v>83</v>
      </c>
      <c r="D29" s="42" t="s">
        <v>274</v>
      </c>
      <c r="E29" s="43">
        <v>1495.7</v>
      </c>
      <c r="F29" s="44">
        <v>0</v>
      </c>
      <c r="G29" s="44">
        <f>E29*F29</f>
        <v>0</v>
      </c>
    </row>
    <row r="30" spans="1:7" ht="45">
      <c r="A30" s="16" t="s">
        <v>37</v>
      </c>
      <c r="B30" s="17" t="s">
        <v>244</v>
      </c>
      <c r="C30" s="17" t="s">
        <v>245</v>
      </c>
      <c r="D30" s="36"/>
      <c r="E30" s="36"/>
      <c r="F30" s="19"/>
      <c r="G30" s="19"/>
    </row>
    <row r="31" spans="1:7" ht="18">
      <c r="A31" s="16"/>
      <c r="B31" s="151" t="s">
        <v>310</v>
      </c>
      <c r="C31" s="151" t="s">
        <v>310</v>
      </c>
      <c r="D31" s="18" t="s">
        <v>271</v>
      </c>
      <c r="E31" s="148">
        <v>54841.5</v>
      </c>
      <c r="F31" s="25">
        <v>0</v>
      </c>
      <c r="G31" s="25">
        <f>E31*F31</f>
        <v>0</v>
      </c>
    </row>
    <row r="32" spans="1:7" ht="75">
      <c r="A32" s="37" t="s">
        <v>38</v>
      </c>
      <c r="B32" s="152" t="s">
        <v>246</v>
      </c>
      <c r="C32" s="152" t="s">
        <v>247</v>
      </c>
      <c r="D32" s="47"/>
      <c r="E32" s="39"/>
      <c r="F32" s="39"/>
      <c r="G32" s="39"/>
    </row>
    <row r="33" spans="1:7" ht="18">
      <c r="A33" s="40"/>
      <c r="B33" s="153" t="s">
        <v>311</v>
      </c>
      <c r="C33" s="153" t="s">
        <v>311</v>
      </c>
      <c r="D33" s="42" t="s">
        <v>271</v>
      </c>
      <c r="E33" s="149">
        <v>54539</v>
      </c>
      <c r="F33" s="35">
        <v>0</v>
      </c>
      <c r="G33" s="35">
        <f>E33*F33</f>
        <v>0</v>
      </c>
    </row>
    <row r="34" spans="1:7" ht="45">
      <c r="A34" s="48" t="s">
        <v>39</v>
      </c>
      <c r="B34" s="49" t="s">
        <v>84</v>
      </c>
      <c r="C34" s="49" t="s">
        <v>85</v>
      </c>
      <c r="D34" s="50"/>
      <c r="E34" s="24"/>
      <c r="F34" s="25"/>
      <c r="G34" s="25"/>
    </row>
    <row r="35" spans="1:7" ht="15">
      <c r="A35" s="48"/>
      <c r="B35" s="17" t="s">
        <v>86</v>
      </c>
      <c r="C35" s="17" t="s">
        <v>86</v>
      </c>
      <c r="D35" s="50"/>
      <c r="E35" s="24"/>
      <c r="F35" s="25"/>
      <c r="G35" s="25"/>
    </row>
    <row r="36" spans="1:7" ht="18">
      <c r="A36" s="48"/>
      <c r="B36" s="17" t="s">
        <v>272</v>
      </c>
      <c r="C36" s="32" t="s">
        <v>273</v>
      </c>
      <c r="D36" s="50" t="s">
        <v>274</v>
      </c>
      <c r="E36" s="24">
        <v>59296</v>
      </c>
      <c r="F36" s="25">
        <v>0</v>
      </c>
      <c r="G36" s="25">
        <f>E36*F36</f>
        <v>0</v>
      </c>
    </row>
    <row r="37" spans="1:7" s="76" customFormat="1" ht="15.75">
      <c r="A37" s="80"/>
      <c r="B37" s="81" t="s">
        <v>15</v>
      </c>
      <c r="C37" s="81" t="s">
        <v>16</v>
      </c>
      <c r="D37" s="82"/>
      <c r="E37" s="83"/>
      <c r="F37" s="84"/>
      <c r="G37" s="85">
        <f>SUM(G18:G36)</f>
        <v>0</v>
      </c>
    </row>
    <row r="38" spans="1:7" ht="15.75">
      <c r="A38" s="167"/>
      <c r="B38" s="167"/>
      <c r="C38" s="167"/>
      <c r="D38" s="167"/>
      <c r="E38" s="167"/>
      <c r="F38" s="167"/>
      <c r="G38" s="167"/>
    </row>
    <row r="39" spans="1:7" s="76" customFormat="1" ht="21" thickBot="1">
      <c r="A39" s="86" t="s">
        <v>87</v>
      </c>
      <c r="B39" s="150" t="s">
        <v>88</v>
      </c>
      <c r="C39" s="86" t="s">
        <v>89</v>
      </c>
      <c r="D39" s="86"/>
      <c r="E39" s="87"/>
      <c r="F39" s="88"/>
      <c r="G39" s="88"/>
    </row>
    <row r="40" spans="1:7" ht="75.75" thickTop="1">
      <c r="A40" s="51" t="s">
        <v>155</v>
      </c>
      <c r="B40" s="52" t="s">
        <v>90</v>
      </c>
      <c r="C40" s="52" t="s">
        <v>188</v>
      </c>
      <c r="D40" s="53" t="s">
        <v>137</v>
      </c>
      <c r="E40" s="54">
        <v>1</v>
      </c>
      <c r="F40" s="54">
        <v>0</v>
      </c>
      <c r="G40" s="54">
        <f>F40</f>
        <v>0</v>
      </c>
    </row>
    <row r="41" spans="1:7" s="76" customFormat="1" ht="15.75">
      <c r="A41" s="80"/>
      <c r="B41" s="81" t="s">
        <v>91</v>
      </c>
      <c r="C41" s="81" t="s">
        <v>92</v>
      </c>
      <c r="D41" s="82"/>
      <c r="E41" s="83"/>
      <c r="F41" s="84"/>
      <c r="G41" s="85">
        <f>SUM(G40:G40)</f>
        <v>0</v>
      </c>
    </row>
    <row r="42" spans="1:7" ht="16.5" thickBot="1">
      <c r="A42" s="179"/>
      <c r="B42" s="179"/>
      <c r="C42" s="179"/>
      <c r="D42" s="179"/>
      <c r="E42" s="179"/>
      <c r="F42" s="179"/>
      <c r="G42" s="179"/>
    </row>
    <row r="43" spans="1:7" s="76" customFormat="1" ht="39.75" thickBot="1" thickTop="1">
      <c r="A43" s="89"/>
      <c r="B43" s="90" t="s">
        <v>279</v>
      </c>
      <c r="C43" s="90" t="s">
        <v>280</v>
      </c>
      <c r="D43" s="89"/>
      <c r="E43" s="91"/>
      <c r="F43" s="91"/>
      <c r="G43" s="91"/>
    </row>
    <row r="44" spans="1:7" ht="15.75" thickTop="1">
      <c r="A44" s="55" t="s">
        <v>7</v>
      </c>
      <c r="B44" s="55" t="s">
        <v>8</v>
      </c>
      <c r="C44" s="55" t="s">
        <v>9</v>
      </c>
      <c r="D44" s="18"/>
      <c r="E44" s="19"/>
      <c r="F44" s="19"/>
      <c r="G44" s="56">
        <f>G15</f>
        <v>0</v>
      </c>
    </row>
    <row r="45" spans="1:7" ht="15">
      <c r="A45" s="55" t="s">
        <v>12</v>
      </c>
      <c r="B45" s="55" t="s">
        <v>13</v>
      </c>
      <c r="C45" s="55" t="s">
        <v>78</v>
      </c>
      <c r="D45" s="18"/>
      <c r="E45" s="19"/>
      <c r="F45" s="19"/>
      <c r="G45" s="56">
        <f>G37</f>
        <v>0</v>
      </c>
    </row>
    <row r="46" spans="1:7" ht="15.75" thickBot="1">
      <c r="A46" s="55" t="s">
        <v>87</v>
      </c>
      <c r="B46" s="55" t="s">
        <v>88</v>
      </c>
      <c r="C46" s="55" t="s">
        <v>89</v>
      </c>
      <c r="D46" s="18"/>
      <c r="E46" s="19"/>
      <c r="F46" s="19"/>
      <c r="G46" s="56">
        <f>G41</f>
        <v>0</v>
      </c>
    </row>
    <row r="47" spans="1:7" s="76" customFormat="1" ht="19.5" thickBot="1">
      <c r="A47" s="92"/>
      <c r="B47" s="92" t="s">
        <v>95</v>
      </c>
      <c r="C47" s="92" t="s">
        <v>96</v>
      </c>
      <c r="D47" s="93"/>
      <c r="E47" s="94"/>
      <c r="F47" s="93"/>
      <c r="G47" s="95">
        <f>SUM(G44:G46)</f>
        <v>0</v>
      </c>
    </row>
    <row r="48" spans="1:7" ht="18">
      <c r="A48" s="57"/>
      <c r="B48" s="57"/>
      <c r="C48" s="57"/>
      <c r="D48" s="57"/>
      <c r="E48" s="57"/>
      <c r="F48" s="57"/>
      <c r="G48" s="57"/>
    </row>
    <row r="49" spans="1:7" ht="18">
      <c r="A49" s="58"/>
      <c r="B49" s="58"/>
      <c r="C49" s="58"/>
      <c r="D49" s="58"/>
      <c r="E49" s="58"/>
      <c r="F49" s="58"/>
      <c r="G49" s="58"/>
    </row>
    <row r="50" spans="1:7" ht="18">
      <c r="A50" s="59"/>
      <c r="B50" s="59"/>
      <c r="C50" s="59"/>
      <c r="D50" s="59"/>
      <c r="E50" s="59"/>
      <c r="F50" s="59"/>
      <c r="G50" s="59"/>
    </row>
    <row r="51" spans="1:7" s="76" customFormat="1" ht="27" thickBot="1">
      <c r="A51" s="71" t="s">
        <v>138</v>
      </c>
      <c r="B51" s="72" t="s">
        <v>184</v>
      </c>
      <c r="C51" s="72" t="s">
        <v>185</v>
      </c>
      <c r="D51" s="73"/>
      <c r="E51" s="74"/>
      <c r="F51" s="75"/>
      <c r="G51" s="75"/>
    </row>
    <row r="52" spans="1:7" s="76" customFormat="1" ht="42" thickBot="1" thickTop="1">
      <c r="A52" s="86" t="s">
        <v>162</v>
      </c>
      <c r="B52" s="96" t="s">
        <v>161</v>
      </c>
      <c r="C52" s="96" t="s">
        <v>163</v>
      </c>
      <c r="D52" s="86"/>
      <c r="E52" s="87"/>
      <c r="F52" s="88"/>
      <c r="G52" s="88"/>
    </row>
    <row r="53" spans="1:7" ht="90.75" customHeight="1" thickTop="1">
      <c r="A53" s="16" t="s">
        <v>151</v>
      </c>
      <c r="B53" s="17" t="s">
        <v>97</v>
      </c>
      <c r="C53" s="17" t="s">
        <v>157</v>
      </c>
      <c r="D53" s="36"/>
      <c r="E53" s="36"/>
      <c r="F53" s="19"/>
      <c r="G53" s="19"/>
    </row>
    <row r="54" spans="1:7" ht="18">
      <c r="A54" s="16"/>
      <c r="B54" s="60" t="s">
        <v>98</v>
      </c>
      <c r="C54" s="60" t="s">
        <v>98</v>
      </c>
      <c r="D54" s="18" t="s">
        <v>271</v>
      </c>
      <c r="E54" s="19">
        <v>133.9</v>
      </c>
      <c r="F54" s="19">
        <v>0</v>
      </c>
      <c r="G54" s="19">
        <f>E54*F54</f>
        <v>0</v>
      </c>
    </row>
    <row r="55" spans="1:7" ht="60">
      <c r="A55" s="26" t="s">
        <v>21</v>
      </c>
      <c r="B55" s="27" t="s">
        <v>99</v>
      </c>
      <c r="C55" s="27" t="s">
        <v>158</v>
      </c>
      <c r="D55" s="47"/>
      <c r="E55" s="39"/>
      <c r="F55" s="39"/>
      <c r="G55" s="39"/>
    </row>
    <row r="56" spans="1:7" ht="18">
      <c r="A56" s="40"/>
      <c r="B56" s="61" t="s">
        <v>100</v>
      </c>
      <c r="C56" s="61" t="s">
        <v>100</v>
      </c>
      <c r="D56" s="42" t="s">
        <v>271</v>
      </c>
      <c r="E56" s="44">
        <v>175.5</v>
      </c>
      <c r="F56" s="44">
        <v>0</v>
      </c>
      <c r="G56" s="44">
        <f>E56*F56</f>
        <v>0</v>
      </c>
    </row>
    <row r="57" spans="1:7" ht="165">
      <c r="A57" s="48" t="s">
        <v>24</v>
      </c>
      <c r="B57" s="17" t="s">
        <v>248</v>
      </c>
      <c r="C57" s="17" t="s">
        <v>249</v>
      </c>
      <c r="D57" s="18"/>
      <c r="E57" s="19"/>
      <c r="F57" s="19"/>
      <c r="G57" s="19"/>
    </row>
    <row r="58" spans="1:7" ht="18">
      <c r="A58" s="16"/>
      <c r="B58" s="23" t="s">
        <v>101</v>
      </c>
      <c r="C58" s="23" t="s">
        <v>101</v>
      </c>
      <c r="D58" s="18" t="s">
        <v>274</v>
      </c>
      <c r="E58" s="46">
        <v>59.5</v>
      </c>
      <c r="F58" s="19">
        <v>0</v>
      </c>
      <c r="G58" s="19">
        <f>E58*F58</f>
        <v>0</v>
      </c>
    </row>
    <row r="59" spans="1:7" ht="74.25" customHeight="1">
      <c r="A59" s="26" t="s">
        <v>26</v>
      </c>
      <c r="B59" s="27" t="s">
        <v>102</v>
      </c>
      <c r="C59" s="27" t="s">
        <v>118</v>
      </c>
      <c r="D59" s="38"/>
      <c r="E59" s="38"/>
      <c r="F59" s="39"/>
      <c r="G59" s="39"/>
    </row>
    <row r="60" spans="1:7" ht="18">
      <c r="A60" s="40"/>
      <c r="B60" s="41" t="s">
        <v>103</v>
      </c>
      <c r="C60" s="41" t="s">
        <v>103</v>
      </c>
      <c r="D60" s="42" t="s">
        <v>274</v>
      </c>
      <c r="E60" s="62">
        <v>12.5</v>
      </c>
      <c r="F60" s="44">
        <v>0</v>
      </c>
      <c r="G60" s="44">
        <f>E60*F60</f>
        <v>0</v>
      </c>
    </row>
    <row r="61" spans="1:7" ht="120">
      <c r="A61" s="48" t="s">
        <v>28</v>
      </c>
      <c r="B61" s="17" t="s">
        <v>104</v>
      </c>
      <c r="C61" s="17" t="s">
        <v>105</v>
      </c>
      <c r="D61" s="18"/>
      <c r="E61" s="19"/>
      <c r="F61" s="19"/>
      <c r="G61" s="19"/>
    </row>
    <row r="62" spans="1:7" ht="18">
      <c r="A62" s="16"/>
      <c r="B62" s="23" t="s">
        <v>106</v>
      </c>
      <c r="C62" s="23" t="s">
        <v>106</v>
      </c>
      <c r="D62" s="18" t="s">
        <v>274</v>
      </c>
      <c r="E62" s="46">
        <v>41</v>
      </c>
      <c r="F62" s="19">
        <v>0</v>
      </c>
      <c r="G62" s="19">
        <f>E62*F62</f>
        <v>0</v>
      </c>
    </row>
    <row r="63" spans="1:7" ht="45">
      <c r="A63" s="26" t="s">
        <v>29</v>
      </c>
      <c r="B63" s="27" t="s">
        <v>107</v>
      </c>
      <c r="C63" s="27" t="s">
        <v>108</v>
      </c>
      <c r="D63" s="47"/>
      <c r="E63" s="39"/>
      <c r="F63" s="39"/>
      <c r="G63" s="39"/>
    </row>
    <row r="64" spans="1:7" ht="18">
      <c r="A64" s="63"/>
      <c r="B64" s="61" t="s">
        <v>109</v>
      </c>
      <c r="C64" s="61" t="s">
        <v>109</v>
      </c>
      <c r="D64" s="42" t="s">
        <v>271</v>
      </c>
      <c r="E64" s="44">
        <v>46.7</v>
      </c>
      <c r="F64" s="44">
        <v>0</v>
      </c>
      <c r="G64" s="44">
        <f>E64*F64</f>
        <v>0</v>
      </c>
    </row>
    <row r="65" spans="1:7" ht="60">
      <c r="A65" s="48" t="s">
        <v>31</v>
      </c>
      <c r="B65" s="17" t="s">
        <v>160</v>
      </c>
      <c r="C65" s="17" t="s">
        <v>159</v>
      </c>
      <c r="D65" s="36"/>
      <c r="E65" s="36"/>
      <c r="F65" s="19"/>
      <c r="G65" s="19"/>
    </row>
    <row r="66" spans="1:7" ht="18">
      <c r="A66" s="16"/>
      <c r="B66" s="60" t="s">
        <v>109</v>
      </c>
      <c r="C66" s="60" t="s">
        <v>109</v>
      </c>
      <c r="D66" s="18" t="s">
        <v>271</v>
      </c>
      <c r="E66" s="19">
        <v>46.7</v>
      </c>
      <c r="F66" s="19">
        <v>0</v>
      </c>
      <c r="G66" s="19">
        <f>E66*F66</f>
        <v>0</v>
      </c>
    </row>
    <row r="67" spans="1:7" ht="45">
      <c r="A67" s="64" t="s">
        <v>164</v>
      </c>
      <c r="B67" s="52" t="s">
        <v>111</v>
      </c>
      <c r="C67" s="52" t="s">
        <v>112</v>
      </c>
      <c r="D67" s="53" t="s">
        <v>137</v>
      </c>
      <c r="E67" s="54">
        <v>1</v>
      </c>
      <c r="F67" s="54">
        <v>0</v>
      </c>
      <c r="G67" s="54">
        <f>F67</f>
        <v>0</v>
      </c>
    </row>
    <row r="68" spans="1:7" s="76" customFormat="1" ht="15.75">
      <c r="A68" s="80"/>
      <c r="B68" s="81" t="s">
        <v>114</v>
      </c>
      <c r="C68" s="81" t="s">
        <v>264</v>
      </c>
      <c r="D68" s="82"/>
      <c r="E68" s="83"/>
      <c r="F68" s="84"/>
      <c r="G68" s="85">
        <f>SUM(G55:G67)</f>
        <v>0</v>
      </c>
    </row>
    <row r="69" spans="1:7" ht="15">
      <c r="A69" s="16"/>
      <c r="B69" s="65"/>
      <c r="C69" s="65"/>
      <c r="D69" s="18"/>
      <c r="E69" s="19"/>
      <c r="F69" s="19"/>
      <c r="G69" s="19"/>
    </row>
    <row r="70" spans="1:7" s="76" customFormat="1" ht="41.25" thickBot="1">
      <c r="A70" s="86" t="s">
        <v>12</v>
      </c>
      <c r="B70" s="96" t="s">
        <v>165</v>
      </c>
      <c r="C70" s="96" t="s">
        <v>166</v>
      </c>
      <c r="D70" s="86"/>
      <c r="E70" s="87"/>
      <c r="F70" s="88"/>
      <c r="G70" s="88"/>
    </row>
    <row r="71" spans="1:7" ht="93.75" customHeight="1" thickTop="1">
      <c r="A71" s="16" t="s">
        <v>33</v>
      </c>
      <c r="B71" s="17" t="s">
        <v>97</v>
      </c>
      <c r="C71" s="17" t="s">
        <v>157</v>
      </c>
      <c r="D71" s="36"/>
      <c r="E71" s="36"/>
      <c r="F71" s="56"/>
      <c r="G71" s="56"/>
    </row>
    <row r="72" spans="1:7" ht="18">
      <c r="A72" s="16"/>
      <c r="B72" s="60" t="s">
        <v>115</v>
      </c>
      <c r="C72" s="60" t="s">
        <v>115</v>
      </c>
      <c r="D72" s="18" t="s">
        <v>271</v>
      </c>
      <c r="E72" s="19">
        <v>240.9</v>
      </c>
      <c r="F72" s="56">
        <v>0</v>
      </c>
      <c r="G72" s="56">
        <f>E72*F72</f>
        <v>0</v>
      </c>
    </row>
    <row r="73" spans="1:7" ht="60">
      <c r="A73" s="26" t="s">
        <v>34</v>
      </c>
      <c r="B73" s="27" t="s">
        <v>99</v>
      </c>
      <c r="C73" s="27" t="s">
        <v>158</v>
      </c>
      <c r="D73" s="47"/>
      <c r="E73" s="39"/>
      <c r="F73" s="66"/>
      <c r="G73" s="66"/>
    </row>
    <row r="74" spans="1:7" ht="18">
      <c r="A74" s="40"/>
      <c r="B74" s="61" t="s">
        <v>116</v>
      </c>
      <c r="C74" s="61" t="s">
        <v>116</v>
      </c>
      <c r="D74" s="42" t="s">
        <v>271</v>
      </c>
      <c r="E74" s="44">
        <v>197.1</v>
      </c>
      <c r="F74" s="67">
        <v>0</v>
      </c>
      <c r="G74" s="67">
        <f>E74*F74</f>
        <v>0</v>
      </c>
    </row>
    <row r="75" spans="1:7" ht="165">
      <c r="A75" s="48" t="s">
        <v>35</v>
      </c>
      <c r="B75" s="17" t="s">
        <v>248</v>
      </c>
      <c r="C75" s="17" t="s">
        <v>249</v>
      </c>
      <c r="D75" s="18"/>
      <c r="E75" s="19"/>
      <c r="F75" s="56"/>
      <c r="G75" s="56"/>
    </row>
    <row r="76" spans="1:7" ht="18">
      <c r="A76" s="16"/>
      <c r="B76" s="23" t="s">
        <v>117</v>
      </c>
      <c r="C76" s="23" t="s">
        <v>117</v>
      </c>
      <c r="D76" s="18" t="s">
        <v>274</v>
      </c>
      <c r="E76" s="46">
        <v>68.2</v>
      </c>
      <c r="F76" s="56">
        <v>0</v>
      </c>
      <c r="G76" s="56">
        <f>E76*F76</f>
        <v>0</v>
      </c>
    </row>
    <row r="77" spans="1:7" ht="76.5" customHeight="1">
      <c r="A77" s="26" t="s">
        <v>36</v>
      </c>
      <c r="B77" s="27" t="s">
        <v>102</v>
      </c>
      <c r="C77" s="27" t="s">
        <v>118</v>
      </c>
      <c r="D77" s="38"/>
      <c r="E77" s="38"/>
      <c r="F77" s="66"/>
      <c r="G77" s="66"/>
    </row>
    <row r="78" spans="1:7" ht="18">
      <c r="A78" s="40"/>
      <c r="B78" s="41" t="s">
        <v>119</v>
      </c>
      <c r="C78" s="41" t="s">
        <v>119</v>
      </c>
      <c r="D78" s="42" t="s">
        <v>274</v>
      </c>
      <c r="E78" s="62">
        <v>14</v>
      </c>
      <c r="F78" s="67">
        <v>0</v>
      </c>
      <c r="G78" s="67">
        <f>E78*F78</f>
        <v>0</v>
      </c>
    </row>
    <row r="79" spans="1:7" ht="120">
      <c r="A79" s="48" t="s">
        <v>153</v>
      </c>
      <c r="B79" s="17" t="s">
        <v>104</v>
      </c>
      <c r="C79" s="17" t="s">
        <v>105</v>
      </c>
      <c r="D79" s="18"/>
      <c r="E79" s="19"/>
      <c r="F79" s="56"/>
      <c r="G79" s="56"/>
    </row>
    <row r="80" spans="1:7" ht="18">
      <c r="A80" s="16"/>
      <c r="B80" s="23" t="s">
        <v>120</v>
      </c>
      <c r="C80" s="23" t="s">
        <v>120</v>
      </c>
      <c r="D80" s="18" t="s">
        <v>274</v>
      </c>
      <c r="E80" s="46">
        <v>46</v>
      </c>
      <c r="F80" s="56">
        <v>0</v>
      </c>
      <c r="G80" s="56">
        <f>E80*F80</f>
        <v>0</v>
      </c>
    </row>
    <row r="81" spans="1:7" ht="45">
      <c r="A81" s="26" t="s">
        <v>154</v>
      </c>
      <c r="B81" s="27" t="s">
        <v>107</v>
      </c>
      <c r="C81" s="27" t="s">
        <v>108</v>
      </c>
      <c r="D81" s="47"/>
      <c r="E81" s="39"/>
      <c r="F81" s="66"/>
      <c r="G81" s="66"/>
    </row>
    <row r="82" spans="1:7" ht="18">
      <c r="A82" s="63"/>
      <c r="B82" s="61" t="s">
        <v>121</v>
      </c>
      <c r="C82" s="61" t="s">
        <v>121</v>
      </c>
      <c r="D82" s="42" t="s">
        <v>271</v>
      </c>
      <c r="E82" s="44">
        <v>48.8</v>
      </c>
      <c r="F82" s="67">
        <v>0</v>
      </c>
      <c r="G82" s="67">
        <f>E82*F82</f>
        <v>0</v>
      </c>
    </row>
    <row r="83" spans="1:7" ht="60">
      <c r="A83" s="26" t="s">
        <v>37</v>
      </c>
      <c r="B83" s="27" t="s">
        <v>160</v>
      </c>
      <c r="C83" s="27" t="s">
        <v>159</v>
      </c>
      <c r="D83" s="38"/>
      <c r="E83" s="38"/>
      <c r="F83" s="66"/>
      <c r="G83" s="66"/>
    </row>
    <row r="84" spans="1:7" ht="18">
      <c r="A84" s="40"/>
      <c r="B84" s="61" t="s">
        <v>121</v>
      </c>
      <c r="C84" s="61" t="s">
        <v>121</v>
      </c>
      <c r="D84" s="42" t="s">
        <v>271</v>
      </c>
      <c r="E84" s="44">
        <v>48.8</v>
      </c>
      <c r="F84" s="67">
        <v>0</v>
      </c>
      <c r="G84" s="67">
        <f>E84*F84</f>
        <v>0</v>
      </c>
    </row>
    <row r="85" spans="1:7" ht="45">
      <c r="A85" s="48" t="s">
        <v>38</v>
      </c>
      <c r="B85" s="17" t="s">
        <v>111</v>
      </c>
      <c r="C85" s="17" t="s">
        <v>112</v>
      </c>
      <c r="D85" s="18" t="s">
        <v>137</v>
      </c>
      <c r="E85" s="19">
        <v>1</v>
      </c>
      <c r="F85" s="56">
        <v>0</v>
      </c>
      <c r="G85" s="56">
        <f>F85</f>
        <v>0</v>
      </c>
    </row>
    <row r="86" spans="1:7" s="76" customFormat="1" ht="15.75">
      <c r="A86" s="80"/>
      <c r="B86" s="81" t="s">
        <v>122</v>
      </c>
      <c r="C86" s="81" t="s">
        <v>265</v>
      </c>
      <c r="D86" s="82"/>
      <c r="E86" s="83"/>
      <c r="F86" s="84"/>
      <c r="G86" s="85">
        <f>SUM(G73:G85)</f>
        <v>0</v>
      </c>
    </row>
    <row r="87" spans="1:7" ht="15">
      <c r="A87" s="16"/>
      <c r="B87" s="65"/>
      <c r="C87" s="65"/>
      <c r="D87" s="18"/>
      <c r="E87" s="19"/>
      <c r="F87" s="19"/>
      <c r="G87" s="19"/>
    </row>
    <row r="88" spans="1:7" s="76" customFormat="1" ht="41.25" thickBot="1">
      <c r="A88" s="86" t="s">
        <v>87</v>
      </c>
      <c r="B88" s="96" t="s">
        <v>168</v>
      </c>
      <c r="C88" s="96" t="s">
        <v>167</v>
      </c>
      <c r="D88" s="86"/>
      <c r="E88" s="87"/>
      <c r="F88" s="88"/>
      <c r="G88" s="88"/>
    </row>
    <row r="89" spans="1:7" ht="93" customHeight="1" thickTop="1">
      <c r="A89" s="16" t="s">
        <v>155</v>
      </c>
      <c r="B89" s="17" t="s">
        <v>97</v>
      </c>
      <c r="C89" s="17" t="s">
        <v>157</v>
      </c>
      <c r="D89" s="36"/>
      <c r="E89" s="36"/>
      <c r="F89" s="19"/>
      <c r="G89" s="19"/>
    </row>
    <row r="90" spans="1:7" ht="18">
      <c r="A90" s="16"/>
      <c r="B90" s="60" t="s">
        <v>123</v>
      </c>
      <c r="C90" s="60" t="s">
        <v>123</v>
      </c>
      <c r="D90" s="18" t="s">
        <v>271</v>
      </c>
      <c r="E90" s="19">
        <v>91</v>
      </c>
      <c r="F90" s="19">
        <v>0</v>
      </c>
      <c r="G90" s="19">
        <f>E90*F90</f>
        <v>0</v>
      </c>
    </row>
    <row r="91" spans="1:7" ht="60">
      <c r="A91" s="26" t="s">
        <v>156</v>
      </c>
      <c r="B91" s="27" t="s">
        <v>99</v>
      </c>
      <c r="C91" s="27" t="s">
        <v>158</v>
      </c>
      <c r="D91" s="47"/>
      <c r="E91" s="39"/>
      <c r="F91" s="39"/>
      <c r="G91" s="39"/>
    </row>
    <row r="92" spans="1:7" ht="18">
      <c r="A92" s="40"/>
      <c r="B92" s="61" t="s">
        <v>124</v>
      </c>
      <c r="C92" s="61" t="s">
        <v>124</v>
      </c>
      <c r="D92" s="42" t="s">
        <v>271</v>
      </c>
      <c r="E92" s="44">
        <v>62.7</v>
      </c>
      <c r="F92" s="44">
        <v>0</v>
      </c>
      <c r="G92" s="44">
        <f>E92*F92</f>
        <v>0</v>
      </c>
    </row>
    <row r="93" spans="1:7" ht="165">
      <c r="A93" s="26" t="s">
        <v>169</v>
      </c>
      <c r="B93" s="27" t="s">
        <v>248</v>
      </c>
      <c r="C93" s="27" t="s">
        <v>249</v>
      </c>
      <c r="D93" s="47"/>
      <c r="E93" s="39"/>
      <c r="F93" s="39"/>
      <c r="G93" s="39"/>
    </row>
    <row r="94" spans="1:7" ht="18">
      <c r="A94" s="40"/>
      <c r="B94" s="41" t="s">
        <v>125</v>
      </c>
      <c r="C94" s="41" t="s">
        <v>125</v>
      </c>
      <c r="D94" s="42" t="s">
        <v>274</v>
      </c>
      <c r="E94" s="62">
        <v>39.2</v>
      </c>
      <c r="F94" s="44">
        <v>0</v>
      </c>
      <c r="G94" s="44">
        <f>E94*F94</f>
        <v>0</v>
      </c>
    </row>
    <row r="95" spans="1:7" ht="79.5" customHeight="1">
      <c r="A95" s="48" t="s">
        <v>170</v>
      </c>
      <c r="B95" s="17" t="s">
        <v>102</v>
      </c>
      <c r="C95" s="17" t="s">
        <v>118</v>
      </c>
      <c r="D95" s="36"/>
      <c r="E95" s="36"/>
      <c r="F95" s="19"/>
      <c r="G95" s="19"/>
    </row>
    <row r="96" spans="1:7" ht="18">
      <c r="A96" s="16"/>
      <c r="B96" s="23" t="s">
        <v>126</v>
      </c>
      <c r="C96" s="23" t="s">
        <v>126</v>
      </c>
      <c r="D96" s="18" t="s">
        <v>274</v>
      </c>
      <c r="E96" s="46">
        <v>2.1</v>
      </c>
      <c r="F96" s="19">
        <v>0</v>
      </c>
      <c r="G96" s="19">
        <f>E96*F96</f>
        <v>0</v>
      </c>
    </row>
    <row r="97" spans="1:7" ht="120">
      <c r="A97" s="26" t="s">
        <v>171</v>
      </c>
      <c r="B97" s="27" t="s">
        <v>104</v>
      </c>
      <c r="C97" s="27" t="s">
        <v>105</v>
      </c>
      <c r="D97" s="47"/>
      <c r="E97" s="39"/>
      <c r="F97" s="39"/>
      <c r="G97" s="39"/>
    </row>
    <row r="98" spans="1:7" ht="18">
      <c r="A98" s="40"/>
      <c r="B98" s="41" t="s">
        <v>127</v>
      </c>
      <c r="C98" s="41" t="s">
        <v>127</v>
      </c>
      <c r="D98" s="42" t="s">
        <v>274</v>
      </c>
      <c r="E98" s="62">
        <v>18.8</v>
      </c>
      <c r="F98" s="44">
        <v>0</v>
      </c>
      <c r="G98" s="44">
        <f>E98*F98</f>
        <v>0</v>
      </c>
    </row>
    <row r="99" spans="1:7" ht="45">
      <c r="A99" s="48" t="s">
        <v>172</v>
      </c>
      <c r="B99" s="17" t="s">
        <v>107</v>
      </c>
      <c r="C99" s="17" t="s">
        <v>108</v>
      </c>
      <c r="D99" s="18"/>
      <c r="E99" s="19"/>
      <c r="F99" s="19"/>
      <c r="G99" s="19"/>
    </row>
    <row r="100" spans="1:7" ht="18">
      <c r="A100" s="68"/>
      <c r="B100" s="60" t="s">
        <v>128</v>
      </c>
      <c r="C100" s="60" t="s">
        <v>128</v>
      </c>
      <c r="D100" s="18" t="s">
        <v>271</v>
      </c>
      <c r="E100" s="19">
        <v>11.1</v>
      </c>
      <c r="F100" s="19">
        <v>0</v>
      </c>
      <c r="G100" s="19">
        <f>E100*F100</f>
        <v>0</v>
      </c>
    </row>
    <row r="101" spans="1:7" ht="75">
      <c r="A101" s="26" t="s">
        <v>173</v>
      </c>
      <c r="B101" s="27" t="s">
        <v>110</v>
      </c>
      <c r="C101" s="27" t="s">
        <v>266</v>
      </c>
      <c r="D101" s="38"/>
      <c r="E101" s="38"/>
      <c r="F101" s="39"/>
      <c r="G101" s="39"/>
    </row>
    <row r="102" spans="1:7" ht="18">
      <c r="A102" s="40"/>
      <c r="B102" s="61" t="s">
        <v>128</v>
      </c>
      <c r="C102" s="61" t="s">
        <v>128</v>
      </c>
      <c r="D102" s="42" t="s">
        <v>271</v>
      </c>
      <c r="E102" s="44">
        <v>11.1</v>
      </c>
      <c r="F102" s="44">
        <v>0</v>
      </c>
      <c r="G102" s="44">
        <f>E102*F102</f>
        <v>0</v>
      </c>
    </row>
    <row r="103" spans="1:7" ht="45">
      <c r="A103" s="48" t="s">
        <v>174</v>
      </c>
      <c r="B103" s="17" t="s">
        <v>111</v>
      </c>
      <c r="C103" s="17" t="s">
        <v>112</v>
      </c>
      <c r="D103" s="18"/>
      <c r="E103" s="19"/>
      <c r="F103" s="19"/>
      <c r="G103" s="19"/>
    </row>
    <row r="104" spans="1:7" ht="15">
      <c r="A104" s="16"/>
      <c r="B104" s="65" t="s">
        <v>113</v>
      </c>
      <c r="C104" s="65" t="s">
        <v>189</v>
      </c>
      <c r="D104" s="18" t="s">
        <v>186</v>
      </c>
      <c r="E104" s="19">
        <v>1</v>
      </c>
      <c r="F104" s="19">
        <v>0</v>
      </c>
      <c r="G104" s="19">
        <f>F104</f>
        <v>0</v>
      </c>
    </row>
    <row r="105" spans="1:7" s="76" customFormat="1" ht="15.75">
      <c r="A105" s="80"/>
      <c r="B105" s="81" t="s">
        <v>129</v>
      </c>
      <c r="C105" s="81" t="s">
        <v>267</v>
      </c>
      <c r="D105" s="82"/>
      <c r="E105" s="83"/>
      <c r="F105" s="84"/>
      <c r="G105" s="85">
        <f>SUM(G91:G104)</f>
        <v>0</v>
      </c>
    </row>
    <row r="106" spans="1:7" ht="12.75">
      <c r="A106" s="181"/>
      <c r="B106" s="181"/>
      <c r="C106" s="181"/>
      <c r="D106" s="181"/>
      <c r="E106" s="181"/>
      <c r="F106" s="181"/>
      <c r="G106" s="181"/>
    </row>
    <row r="107" spans="1:7" ht="13.5" thickBot="1">
      <c r="A107" s="182"/>
      <c r="B107" s="182"/>
      <c r="C107" s="182"/>
      <c r="D107" s="182"/>
      <c r="E107" s="182"/>
      <c r="F107" s="182"/>
      <c r="G107" s="182"/>
    </row>
    <row r="108" spans="1:7" s="76" customFormat="1" ht="39.75" thickBot="1" thickTop="1">
      <c r="A108" s="89"/>
      <c r="B108" s="90" t="s">
        <v>281</v>
      </c>
      <c r="C108" s="90" t="s">
        <v>282</v>
      </c>
      <c r="D108" s="89"/>
      <c r="E108" s="91"/>
      <c r="F108" s="91"/>
      <c r="G108" s="91"/>
    </row>
    <row r="109" spans="1:7" ht="15.75" thickTop="1">
      <c r="A109" s="55" t="s">
        <v>7</v>
      </c>
      <c r="B109" s="55" t="s">
        <v>132</v>
      </c>
      <c r="C109" s="55" t="s">
        <v>175</v>
      </c>
      <c r="D109" s="177"/>
      <c r="E109" s="177"/>
      <c r="F109" s="177"/>
      <c r="G109" s="56">
        <f>G68</f>
        <v>0</v>
      </c>
    </row>
    <row r="110" spans="1:7" ht="15">
      <c r="A110" s="55" t="s">
        <v>12</v>
      </c>
      <c r="B110" s="55" t="s">
        <v>133</v>
      </c>
      <c r="C110" s="55" t="s">
        <v>176</v>
      </c>
      <c r="D110" s="180"/>
      <c r="E110" s="180"/>
      <c r="F110" s="180"/>
      <c r="G110" s="56">
        <f>G86</f>
        <v>0</v>
      </c>
    </row>
    <row r="111" spans="1:7" ht="15.75" thickBot="1">
      <c r="A111" s="55" t="s">
        <v>87</v>
      </c>
      <c r="B111" s="55" t="s">
        <v>134</v>
      </c>
      <c r="C111" s="55" t="s">
        <v>177</v>
      </c>
      <c r="D111" s="178"/>
      <c r="E111" s="178"/>
      <c r="F111" s="178"/>
      <c r="G111" s="56">
        <f>G105</f>
        <v>0</v>
      </c>
    </row>
    <row r="112" spans="1:7" s="76" customFormat="1" ht="19.5" thickBot="1">
      <c r="A112" s="92"/>
      <c r="B112" s="92" t="s">
        <v>135</v>
      </c>
      <c r="C112" s="92" t="s">
        <v>136</v>
      </c>
      <c r="D112" s="93"/>
      <c r="E112" s="94"/>
      <c r="F112" s="93"/>
      <c r="G112" s="95">
        <f>SUM(G109:G111)</f>
        <v>0</v>
      </c>
    </row>
    <row r="113" spans="1:7" ht="18.75" thickBot="1">
      <c r="A113" s="57"/>
      <c r="B113" s="57"/>
      <c r="C113" s="57"/>
      <c r="D113" s="57"/>
      <c r="E113" s="57"/>
      <c r="F113" s="57"/>
      <c r="G113" s="57"/>
    </row>
    <row r="114" spans="1:7" s="76" customFormat="1" ht="106.5" thickBot="1" thickTop="1">
      <c r="A114" s="97"/>
      <c r="B114" s="98" t="s">
        <v>178</v>
      </c>
      <c r="C114" s="98" t="s">
        <v>179</v>
      </c>
      <c r="D114" s="97"/>
      <c r="E114" s="99"/>
      <c r="F114" s="99"/>
      <c r="G114" s="99"/>
    </row>
    <row r="115" spans="1:7" ht="15.75" thickTop="1">
      <c r="A115" s="55" t="s">
        <v>7</v>
      </c>
      <c r="B115" s="55" t="s">
        <v>93</v>
      </c>
      <c r="C115" s="55" t="s">
        <v>94</v>
      </c>
      <c r="D115" s="177"/>
      <c r="E115" s="177"/>
      <c r="F115" s="177"/>
      <c r="G115" s="56">
        <f>G47</f>
        <v>0</v>
      </c>
    </row>
    <row r="116" spans="1:7" ht="15.75" thickBot="1">
      <c r="A116" s="55" t="s">
        <v>12</v>
      </c>
      <c r="B116" s="55" t="s">
        <v>130</v>
      </c>
      <c r="C116" s="55" t="s">
        <v>131</v>
      </c>
      <c r="D116" s="178"/>
      <c r="E116" s="178"/>
      <c r="F116" s="178"/>
      <c r="G116" s="56">
        <f>G112</f>
        <v>0</v>
      </c>
    </row>
    <row r="117" spans="1:7" s="76" customFormat="1" ht="24" thickBot="1">
      <c r="A117" s="100"/>
      <c r="B117" s="100" t="s">
        <v>17</v>
      </c>
      <c r="C117" s="100" t="s">
        <v>18</v>
      </c>
      <c r="D117" s="101"/>
      <c r="E117" s="102"/>
      <c r="F117" s="101"/>
      <c r="G117" s="103">
        <f>SUM(G115:G116)</f>
        <v>0</v>
      </c>
    </row>
    <row r="119" ht="12.75">
      <c r="G119" s="70"/>
    </row>
  </sheetData>
  <sheetProtection/>
  <mergeCells count="18">
    <mergeCell ref="A2:G2"/>
    <mergeCell ref="A3:G3"/>
    <mergeCell ref="A7:G7"/>
    <mergeCell ref="G12:G13"/>
    <mergeCell ref="A4:G4"/>
    <mergeCell ref="F12:F13"/>
    <mergeCell ref="A6:G6"/>
    <mergeCell ref="B12:B13"/>
    <mergeCell ref="D115:F116"/>
    <mergeCell ref="A42:G42"/>
    <mergeCell ref="D109:F111"/>
    <mergeCell ref="A106:G107"/>
    <mergeCell ref="C12:C13"/>
    <mergeCell ref="D12:D13"/>
    <mergeCell ref="E12:E13"/>
    <mergeCell ref="A38:G38"/>
    <mergeCell ref="A16:G16"/>
    <mergeCell ref="A12:A13"/>
  </mergeCells>
  <conditionalFormatting sqref="G5">
    <cfRule type="cellIs" priority="14" dxfId="0" operator="equal" stopIfTrue="1">
      <formula>0</formula>
    </cfRule>
  </conditionalFormatting>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B25" sqref="B25"/>
    </sheetView>
  </sheetViews>
  <sheetFormatPr defaultColWidth="9.140625" defaultRowHeight="12.75"/>
  <cols>
    <col min="1" max="1" width="5.28125" style="4" customWidth="1"/>
    <col min="2" max="2" width="36.57421875" style="6" customWidth="1"/>
    <col min="3" max="3" width="40.140625" style="6" customWidth="1"/>
    <col min="4" max="4" width="51.421875" style="6" customWidth="1"/>
    <col min="5" max="5" width="27.57421875" style="6" customWidth="1"/>
    <col min="6" max="7" width="9.140625" style="4" customWidth="1"/>
    <col min="8" max="8" width="34.140625" style="4" customWidth="1"/>
    <col min="9" max="16384" width="9.140625" style="4" customWidth="1"/>
  </cols>
  <sheetData>
    <row r="1" spans="1:8" ht="18">
      <c r="A1" s="194"/>
      <c r="B1" s="194"/>
      <c r="C1" s="194"/>
      <c r="D1" s="194"/>
      <c r="E1" s="1"/>
      <c r="F1" s="2"/>
      <c r="G1" s="2"/>
      <c r="H1" s="3"/>
    </row>
    <row r="2" spans="1:8" ht="18">
      <c r="A2" s="194" t="s">
        <v>187</v>
      </c>
      <c r="B2" s="194"/>
      <c r="C2" s="194"/>
      <c r="D2" s="194"/>
      <c r="E2" s="1"/>
      <c r="F2" s="2"/>
      <c r="G2" s="2"/>
      <c r="H2" s="3"/>
    </row>
    <row r="3" spans="1:8" ht="40.5" customHeight="1">
      <c r="A3" s="197" t="s">
        <v>298</v>
      </c>
      <c r="B3" s="197"/>
      <c r="C3" s="197"/>
      <c r="D3" s="197"/>
      <c r="E3" s="1"/>
      <c r="F3" s="2"/>
      <c r="G3" s="2"/>
      <c r="H3" s="3"/>
    </row>
    <row r="4" spans="1:8" ht="99.75" customHeight="1">
      <c r="A4" s="195" t="s">
        <v>303</v>
      </c>
      <c r="B4" s="196"/>
      <c r="C4" s="196"/>
      <c r="D4" s="196"/>
      <c r="E4" s="5"/>
      <c r="F4" s="2"/>
      <c r="G4" s="2"/>
      <c r="H4" s="3"/>
    </row>
    <row r="5" spans="1:4" ht="12" customHeight="1">
      <c r="A5" s="198"/>
      <c r="B5" s="198"/>
      <c r="C5" s="198"/>
      <c r="D5" s="198"/>
    </row>
    <row r="6" spans="1:5" s="142" customFormat="1" ht="23.25">
      <c r="A6" s="138"/>
      <c r="B6" s="139" t="s">
        <v>141</v>
      </c>
      <c r="C6" s="139" t="s">
        <v>142</v>
      </c>
      <c r="D6" s="140" t="s">
        <v>150</v>
      </c>
      <c r="E6" s="141"/>
    </row>
    <row r="7" spans="2:4" ht="24.75" customHeight="1">
      <c r="B7" s="10" t="s">
        <v>299</v>
      </c>
      <c r="C7" s="10" t="s">
        <v>301</v>
      </c>
      <c r="D7" s="9">
        <f>'section I'!G120</f>
        <v>0</v>
      </c>
    </row>
    <row r="8" spans="2:4" ht="21.75" customHeight="1">
      <c r="B8" s="10" t="s">
        <v>300</v>
      </c>
      <c r="C8" s="10" t="s">
        <v>302</v>
      </c>
      <c r="D8" s="9">
        <f>'section II'!G117</f>
        <v>0</v>
      </c>
    </row>
    <row r="9" spans="1:5" s="142" customFormat="1" ht="18">
      <c r="A9" s="143"/>
      <c r="B9" s="144" t="s">
        <v>180</v>
      </c>
      <c r="C9" s="144" t="s">
        <v>181</v>
      </c>
      <c r="D9" s="145">
        <f>SUM(D7:D8)</f>
        <v>0</v>
      </c>
      <c r="E9" s="141"/>
    </row>
    <row r="10" spans="1:4" s="7" customFormat="1" ht="24.75" customHeight="1">
      <c r="A10" s="11"/>
      <c r="B10" s="12" t="s">
        <v>148</v>
      </c>
      <c r="C10" s="12" t="s">
        <v>147</v>
      </c>
      <c r="D10" s="9">
        <f>D9*0.05</f>
        <v>0</v>
      </c>
    </row>
    <row r="11" spans="1:5" s="142" customFormat="1" ht="34.5" customHeight="1">
      <c r="A11" s="146"/>
      <c r="B11" s="146" t="s">
        <v>17</v>
      </c>
      <c r="C11" s="146" t="s">
        <v>149</v>
      </c>
      <c r="D11" s="147">
        <f>SUM(D9:D10)</f>
        <v>0</v>
      </c>
      <c r="E11" s="141"/>
    </row>
    <row r="12" ht="18">
      <c r="E12" s="8"/>
    </row>
    <row r="13" ht="18">
      <c r="E13" s="8"/>
    </row>
    <row r="14" ht="18">
      <c r="E14" s="8"/>
    </row>
    <row r="15" ht="18">
      <c r="E15" s="8"/>
    </row>
    <row r="16" ht="18">
      <c r="E16" s="8"/>
    </row>
    <row r="17" ht="18">
      <c r="E17" s="8"/>
    </row>
    <row r="18" ht="18">
      <c r="E18" s="8"/>
    </row>
    <row r="19" ht="18">
      <c r="E19" s="8"/>
    </row>
    <row r="20" ht="18">
      <c r="E20" s="8"/>
    </row>
    <row r="21" ht="18">
      <c r="E21" s="8"/>
    </row>
    <row r="22" ht="18">
      <c r="E22" s="8"/>
    </row>
  </sheetData>
  <sheetProtection/>
  <mergeCells count="5">
    <mergeCell ref="A1:D1"/>
    <mergeCell ref="A2:D2"/>
    <mergeCell ref="A4:D4"/>
    <mergeCell ref="A3:D3"/>
    <mergeCell ref="A5:D5"/>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JStef</dc:creator>
  <cp:keywords/>
  <dc:description/>
  <cp:lastModifiedBy>Azra HADZIC</cp:lastModifiedBy>
  <cp:lastPrinted>2017-04-19T13:00:40Z</cp:lastPrinted>
  <dcterms:created xsi:type="dcterms:W3CDTF">2007-11-29T20:56:46Z</dcterms:created>
  <dcterms:modified xsi:type="dcterms:W3CDTF">2017-09-13T13:29:00Z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